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escalas-de-trabalho\"/>
    </mc:Choice>
  </mc:AlternateContent>
  <xr:revisionPtr revIDLastSave="0" documentId="13_ncr:1_{8B156092-E6AA-44F5-A271-DD943D3AF1A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Introdução" sheetId="1" r:id="rId1"/>
    <sheet name="Cadastro de Funcionários" sheetId="2" r:id="rId2"/>
    <sheet name="Escala" sheetId="3" r:id="rId3"/>
    <sheet name="Panorama Semana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<sst xmlns="http://schemas.openxmlformats.org/spreadsheetml/2006/main" count="207" uniqueCount="60">
  <si>
    <t>Planilha de Escalas de Trabalho</t>
  </si>
  <si>
    <t>Instruções para Uso da Planilha</t>
  </si>
  <si>
    <t>Passo 1 - Aba "Cadastro de Funcionários"</t>
  </si>
  <si>
    <t>• Na tabela de cargos (localizada à direita da planilha):
     ◦ Preencha os cargos disponíveis na sua empresa (ex.: Vendedor, Auxiliar, Balconista, etc.).
     ◦ Associe um ID único para cada cargo na coluna correspondente.
• Exemplo: ID 1: Vendedor;  ID 2: Auxilia; ID 3: Balconista
• Na tabela principal à esquerda, preencha os dados de cada colaborador:
     ◦ ID: Insira um número único para identificar o colaborador.
     ◦ Nome do Funcionário: Digite o nome completo do colaborador.
     ◦ Cargo: Selecione o cargo correspondente ao colaborador na lista suspensa.
     ◦ Sexo: Escolha entre "Feminino" ou "Masculino" na lista suspensa.
     ◦ Idade: Insira a idade do colaborador em anos.
     ◦ Turno por Exceção: Marque as caixas correspondentes (I, II, III) para indicar se o colaborador trabalha em turnos específicos, se aplicável.</t>
  </si>
  <si>
    <t>Passo 2 - Aba "Escala"</t>
  </si>
  <si>
    <t>• Na aba "Escala Semanal", organize a escala de trabalho dos colaboradores:
     ◦ Turno e Funcionário: Na coluna "Funcionário", selecione o nome do colaborador na lista suspensa. Certifique-se de que os nomes estejam previamente cadastrados na aba "Cadastro".
     ◦ Dias da Semana: Para cada dia (Segunda, Terça, Quarta, Quinta, Sexta, Sábado e Domingo), preencha o tipo de turno ou status do colaborador utilizando as opções disponíveis:
        • PE (Presente): Indica que o colaborador estará trabalhando normalmente.
        • AU (Ausente): Marca uma ausência, como falta ou licença.
        • DS (Descanso): Representa o dia de folga ou descanso semanal.
        • FE (Férias): Utilizado para dias em que o colaborador está de férias.
• Exemplo: Para "Maria Oliveira" na Segunda, selecione "PE" se ela trabalhar normalmente, ou "DS" se for seu dia de descanso.
• A tabela "Quantificação Semanal" (localizada à direita da planilha) é preenchida automaticamente com base nos dados inseridos na escala semanal.</t>
  </si>
  <si>
    <t>Passo 3 - Aba "Panorama Semanal"</t>
  </si>
  <si>
    <t>• Utilize os gráficos na seção "Panorama Semanal" para monitorar a escala da equipe de forma visual;
• Dica: Analise os gráficos semanalmente para planejar ajustes na escala, como redistribuir turnos em dias com muitas ausências ou férias;
• Caso os gráficos mostrem discrepâncias (ex.: mais ausências do que o esperado), volte à tabela de escala para revisar os lançamentos.</t>
  </si>
  <si>
    <t>Em caso de dúvidas ou para enviar sugestões, entre em contato pelo e-mail: comunicacao@pontotel.com.br.</t>
  </si>
  <si>
    <t>CADASTRO - ESCALA DE TRABALHO</t>
  </si>
  <si>
    <t>ID</t>
  </si>
  <si>
    <t>NOME DO FUNCIONÁRIO</t>
  </si>
  <si>
    <t>CARGO</t>
  </si>
  <si>
    <t>SEXO</t>
  </si>
  <si>
    <t>IDADE</t>
  </si>
  <si>
    <t>TURNO DE EXCEÇÃO</t>
  </si>
  <si>
    <t>I</t>
  </si>
  <si>
    <t>II</t>
  </si>
  <si>
    <t>III</t>
  </si>
  <si>
    <t>CARGOS</t>
  </si>
  <si>
    <t>Maria Oliveira</t>
  </si>
  <si>
    <t>CAIXA</t>
  </si>
  <si>
    <t>FEMININO</t>
  </si>
  <si>
    <t>VENDEDOR</t>
  </si>
  <si>
    <t>João Souza</t>
  </si>
  <si>
    <t>MASCULINO</t>
  </si>
  <si>
    <t>AUXILIAR</t>
  </si>
  <si>
    <t>Pontotel</t>
  </si>
  <si>
    <t>Ana Paula</t>
  </si>
  <si>
    <t>BALCONISTA</t>
  </si>
  <si>
    <t>Marcos Lima</t>
  </si>
  <si>
    <t>ESTOQUISTA</t>
  </si>
  <si>
    <t>Carla Menezes</t>
  </si>
  <si>
    <t>Bruno Ferreira</t>
  </si>
  <si>
    <t>Juliana Castro</t>
  </si>
  <si>
    <t>Rafael Martins</t>
  </si>
  <si>
    <t>ESCALAS SEMANAIS - ESCALA DE TRABALHO</t>
  </si>
  <si>
    <t>STATUS</t>
  </si>
  <si>
    <t>ESCALA SEMANAL</t>
  </si>
  <si>
    <t>QUANTIFICAÇÃO SEMANAL</t>
  </si>
  <si>
    <t>PE</t>
  </si>
  <si>
    <t>PRESENTE</t>
  </si>
  <si>
    <t>TURNO</t>
  </si>
  <si>
    <t>FUNCIONÁRIO</t>
  </si>
  <si>
    <t>SEGUNDA</t>
  </si>
  <si>
    <t>TERÇA</t>
  </si>
  <si>
    <t>QUARTA</t>
  </si>
  <si>
    <t>QUINTA</t>
  </si>
  <si>
    <t>SEXTA</t>
  </si>
  <si>
    <t>SÁBADO</t>
  </si>
  <si>
    <t>DOMINGO</t>
  </si>
  <si>
    <t>AU</t>
  </si>
  <si>
    <t>DS</t>
  </si>
  <si>
    <t>FE</t>
  </si>
  <si>
    <t>AUSENTE</t>
  </si>
  <si>
    <t>DESCANSO</t>
  </si>
  <si>
    <t>FÉRIAS</t>
  </si>
  <si>
    <t>TOTAL</t>
  </si>
  <si>
    <t xml:space="preserve">DIA </t>
  </si>
  <si>
    <t>PANORAMA - ESCALA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</si>
</sst>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b/>
      <sz val="27"/>
      <color theme="1"/>
      <name val="Hanken Grotesk"/>
    </font>
    <font>
      <sz val="11"/>
      <color theme="1"/>
      <name val="Calibri"/>
    </font>
    <font>
      <b/>
      <sz val="22"/>
      <color rgb="FF000000"/>
      <name val="Hanken Grotesk"/>
    </font>
    <font>
      <sz val="11"/>
      <color rgb="FFFF0000"/>
      <name val="Hanken Grotesk"/>
    </font>
    <font>
      <sz val="11"/>
      <color theme="1"/>
      <name val="Rubik"/>
    </font>
    <font>
      <sz val="11"/>
      <color theme="1"/>
      <name val="Hanken Grotesk"/>
    </font>
    <font>
      <b/>
      <sz val="11"/>
      <color rgb="FFFFFFFF"/>
      <name val="Hanken Grotesk"/>
    </font>
    <font>
      <sz val="11"/>
      <color theme="1"/>
      <name val="Rubik"/>
    </font>
    <font>
      <b/>
      <sz val="11"/>
      <color rgb="FF000000"/>
      <name val="Hanken Grotesk"/>
    </font>
    <font>
      <b/>
      <sz val="10"/>
      <color rgb="FF000000"/>
      <name val="Hanken Grotesk"/>
    </font>
    <font>
      <b/>
      <sz val="23"/>
      <color theme="1"/>
      <name val="Hanken Grotesk"/>
    </font>
    <font>
      <sz val="11"/>
      <color rgb="FF2B8D3E"/>
      <name val="Hanken Grotesk"/>
    </font>
    <font>
      <b/>
      <sz val="8"/>
      <color rgb="FF000000"/>
      <name val="Hanken Grotesk"/>
    </font>
    <font>
      <b/>
      <sz val="11"/>
      <color theme="1"/>
      <name val="Hanken Grotesk"/>
    </font>
    <font>
      <sz val="11"/>
      <color rgb="FF000000"/>
      <name val="Hanken Grotesk"/>
    </font>
    <font>
      <sz val="11"/>
      <color rgb="FFC00000"/>
      <name val="Hanken Grotesk"/>
    </font>
    <font>
      <sz val="11"/>
      <color theme="1"/>
      <name val="Hanken Grotesk"/>
    </font>
    <font>
      <sz val="8"/>
      <color rgb="FF000000"/>
      <name val="Hanken Grotesk"/>
    </font>
    <font>
      <sz val="8"/>
      <color theme="1"/>
      <name val="Hanken Grotesk"/>
    </font>
    <font>
      <sz val="11"/>
      <color rgb="FFFFFFFF"/>
      <name val="Hanken Grotesk"/>
    </font>
    <font>
      <sz val="11"/>
      <color theme="0"/>
      <name val="Hanken Grotesk"/>
    </font>
    <font>
      <u/>
      <sz val="18"/>
      <color rgb="FF0000FF"/>
      <name val="Rubik"/>
    </font>
    <font>
      <sz val="11"/>
      <color theme="9"/>
      <name val="Hanken Grotesk"/>
    </font>
    <font>
      <u/>
      <sz val="11"/>
      <color rgb="FF000000"/>
      <name val="Hanken Grotesk"/>
    </font>
    <font>
      <sz val="11"/>
      <color theme="0"/>
      <name val="Calibri"/>
    </font>
    <font>
      <sz val="11"/>
      <color rgb="FF000000"/>
      <name val="Calibri"/>
    </font>
    <font>
      <sz val="11"/>
      <color theme="0"/>
      <name val="Calibri"/>
    </font>
    <font>
      <u/>
      <sz val="11"/>
      <color rgb="FF0563C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D6E9C5"/>
        <bgColor rgb="FFD6E9C5"/>
      </patternFill>
    </fill>
    <fill>
      <patternFill patternType="solid">
        <fgColor rgb="FFF6D2D8"/>
        <bgColor rgb="FFF6D2D8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00599C"/>
        <bgColor rgb="FF00599C"/>
      </patternFill>
    </fill>
  </fills>
  <borders count="4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 style="dotted">
        <color rgb="FF4F6128"/>
      </bottom>
      <diagonal/>
    </border>
    <border>
      <left/>
      <right/>
      <top style="medium">
        <color rgb="FF000000"/>
      </top>
      <bottom style="dotted">
        <color rgb="FF4F6128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/>
      <right/>
      <top/>
      <bottom style="thin">
        <color rgb="FFA5A5A5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medium">
        <color rgb="FF7F7F7F"/>
      </right>
      <top/>
      <bottom style="thin">
        <color rgb="FFA5A5A5"/>
      </bottom>
      <diagonal/>
    </border>
    <border>
      <left style="thin">
        <color rgb="FFA5A5A5"/>
      </left>
      <right style="medium">
        <color rgb="FF7F7F7F"/>
      </right>
      <top style="thin">
        <color rgb="FFA5A5A5"/>
      </top>
      <bottom style="thin">
        <color rgb="FFA5A5A5"/>
      </bottom>
      <diagonal/>
    </border>
    <border>
      <left style="medium">
        <color rgb="FFA5A5A5"/>
      </left>
      <right/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/>
      <right/>
      <top style="thin">
        <color rgb="FFA5A5A5"/>
      </top>
      <bottom style="medium">
        <color rgb="FF7F7F7F"/>
      </bottom>
      <diagonal/>
    </border>
    <border>
      <left/>
      <right style="thin">
        <color rgb="FFA5A5A5"/>
      </right>
      <top style="thin">
        <color rgb="FFA5A5A5"/>
      </top>
      <bottom style="medium">
        <color rgb="FF7F7F7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7F7F7F"/>
      </bottom>
      <diagonal/>
    </border>
    <border>
      <left style="thin">
        <color rgb="FFA5A5A5"/>
      </left>
      <right style="medium">
        <color rgb="FF7F7F7F"/>
      </right>
      <top style="thin">
        <color rgb="FFA5A5A5"/>
      </top>
      <bottom style="medium">
        <color rgb="FF7F7F7F"/>
      </bottom>
      <diagonal/>
    </border>
    <border>
      <left/>
      <right/>
      <top style="medium">
        <color rgb="FF7F7F7F"/>
      </top>
      <bottom style="thin">
        <color rgb="FFA5A5A5"/>
      </bottom>
      <diagonal/>
    </border>
    <border>
      <left/>
      <right style="thin">
        <color rgb="FFA5A5A5"/>
      </right>
      <top style="medium">
        <color rgb="FF7F7F7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medium">
        <color rgb="FF7F7F7F"/>
      </top>
      <bottom style="thin">
        <color rgb="FFA5A5A5"/>
      </bottom>
      <diagonal/>
    </border>
    <border>
      <left style="thin">
        <color rgb="FFA5A5A5"/>
      </left>
      <right style="medium">
        <color rgb="FF7F7F7F"/>
      </right>
      <top style="medium">
        <color rgb="FF7F7F7F"/>
      </top>
      <bottom style="thin">
        <color rgb="FFA5A5A5"/>
      </bottom>
      <diagonal/>
    </border>
    <border>
      <left/>
      <right/>
      <top/>
      <bottom style="dotted">
        <color rgb="FF4F6128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7F7F7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7F7F7F"/>
      </left>
      <right style="thin">
        <color rgb="FFA5A5A5"/>
      </right>
      <top style="thin">
        <color rgb="FFA5A5A5"/>
      </top>
      <bottom style="medium">
        <color rgb="FF7F7F7F"/>
      </bottom>
      <diagonal/>
    </border>
    <border>
      <left style="medium">
        <color rgb="FF7F7F7F"/>
      </left>
      <right style="thin">
        <color rgb="FFA5A5A5"/>
      </right>
      <top style="medium">
        <color rgb="FF7F7F7F"/>
      </top>
      <bottom style="thin">
        <color rgb="FFA5A5A5"/>
      </bottom>
      <diagonal/>
    </border>
  </borders>
  <cellStyleXfs count="1">
    <xf numFmtId="0" fontId="0" fillId="0" borderId="0"/>
  </cellStyleXfs>
  <cellXfs count="109">
    <xf numFmtId="0" fontId="0" fillId="0" borderId="0" xfId="0" applyAlignment="1"/>
    <xf numFmtId="0" fontId="2" fillId="0" borderId="1" xfId="0" applyFont="1" applyBorder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horizontal="center" vertical="center"/>
    </xf>
    <xf numFmtId="0" fontId="8" fillId="0" borderId="0" xfId="0" applyFont="1"/>
    <xf numFmtId="0" fontId="7" fillId="0" borderId="7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4" borderId="6" xfId="0" applyFont="1" applyFill="1" applyBorder="1"/>
    <xf numFmtId="0" fontId="15" fillId="2" borderId="23" xfId="0" applyFont="1" applyFill="1" applyBorder="1" applyAlignment="1">
      <alignment horizontal="center" vertical="center"/>
    </xf>
    <xf numFmtId="0" fontId="15" fillId="0" borderId="15" xfId="0" applyFont="1" applyBorder="1"/>
    <xf numFmtId="0" fontId="15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5" fillId="0" borderId="19" xfId="0" applyFont="1" applyBorder="1"/>
    <xf numFmtId="0" fontId="19" fillId="0" borderId="15" xfId="0" applyFont="1" applyBorder="1" applyAlignment="1">
      <alignment horizontal="center" vertical="center"/>
    </xf>
    <xf numFmtId="0" fontId="20" fillId="0" borderId="0" xfId="0" applyFont="1"/>
    <xf numFmtId="0" fontId="17" fillId="0" borderId="15" xfId="0" applyFont="1" applyBorder="1"/>
    <xf numFmtId="0" fontId="15" fillId="0" borderId="20" xfId="0" applyFont="1" applyBorder="1"/>
    <xf numFmtId="0" fontId="17" fillId="0" borderId="21" xfId="0" applyFont="1" applyBorder="1"/>
    <xf numFmtId="0" fontId="15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1" fillId="0" borderId="0" xfId="0" applyFont="1"/>
    <xf numFmtId="0" fontId="17" fillId="0" borderId="20" xfId="0" applyFont="1" applyBorder="1" applyAlignment="1">
      <alignment horizontal="center"/>
    </xf>
    <xf numFmtId="0" fontId="17" fillId="0" borderId="20" xfId="0" applyFont="1" applyBorder="1"/>
    <xf numFmtId="0" fontId="17" fillId="0" borderId="20" xfId="0" applyFont="1" applyBorder="1" applyAlignment="1">
      <alignment horizontal="center" vertical="center"/>
    </xf>
    <xf numFmtId="0" fontId="23" fillId="5" borderId="5" xfId="0" applyFont="1" applyFill="1" applyBorder="1" applyAlignment="1">
      <alignment horizontal="center"/>
    </xf>
    <xf numFmtId="0" fontId="23" fillId="5" borderId="6" xfId="0" applyFont="1" applyFill="1" applyBorder="1"/>
    <xf numFmtId="0" fontId="17" fillId="0" borderId="22" xfId="0" applyFont="1" applyBorder="1"/>
    <xf numFmtId="0" fontId="15" fillId="6" borderId="5" xfId="0" applyFont="1" applyFill="1" applyBorder="1" applyAlignment="1">
      <alignment horizontal="center"/>
    </xf>
    <xf numFmtId="0" fontId="15" fillId="6" borderId="6" xfId="0" applyFont="1" applyFill="1" applyBorder="1"/>
    <xf numFmtId="0" fontId="17" fillId="0" borderId="16" xfId="0" applyFont="1" applyBorder="1"/>
    <xf numFmtId="0" fontId="24" fillId="2" borderId="29" xfId="0" applyFont="1" applyFill="1" applyBorder="1" applyAlignment="1">
      <alignment horizontal="center" vertical="center" textRotation="90"/>
    </xf>
    <xf numFmtId="0" fontId="17" fillId="0" borderId="31" xfId="0" applyFont="1" applyBorder="1"/>
    <xf numFmtId="0" fontId="17" fillId="0" borderId="32" xfId="0" applyFont="1" applyBorder="1"/>
    <xf numFmtId="0" fontId="17" fillId="0" borderId="33" xfId="0" applyFont="1" applyBorder="1"/>
    <xf numFmtId="0" fontId="17" fillId="0" borderId="35" xfId="0" applyFont="1" applyBorder="1"/>
    <xf numFmtId="0" fontId="17" fillId="0" borderId="36" xfId="0" applyFont="1" applyBorder="1"/>
    <xf numFmtId="0" fontId="17" fillId="0" borderId="37" xfId="0" applyFont="1" applyBorder="1"/>
    <xf numFmtId="0" fontId="2" fillId="0" borderId="1" xfId="0" applyFont="1" applyBorder="1"/>
    <xf numFmtId="0" fontId="2" fillId="0" borderId="3" xfId="0" applyFont="1" applyBorder="1"/>
    <xf numFmtId="0" fontId="25" fillId="7" borderId="38" xfId="0" applyFont="1" applyFill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/>
    <xf numFmtId="0" fontId="6" fillId="0" borderId="1" xfId="0" applyFont="1" applyBorder="1"/>
    <xf numFmtId="0" fontId="0" fillId="0" borderId="13" xfId="0" applyBorder="1"/>
    <xf numFmtId="0" fontId="0" fillId="0" borderId="7" xfId="0" applyBorder="1"/>
    <xf numFmtId="0" fontId="11" fillId="2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1" fillId="0" borderId="1" xfId="0" applyFont="1" applyBorder="1" applyAlignment="1"/>
    <xf numFmtId="0" fontId="6" fillId="0" borderId="1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7" xfId="0" applyBorder="1" applyAlignment="1">
      <alignment vertical="top"/>
    </xf>
    <xf numFmtId="0" fontId="2" fillId="0" borderId="1" xfId="0" applyFont="1" applyBorder="1" applyAlignment="1"/>
    <xf numFmtId="0" fontId="17" fillId="0" borderId="20" xfId="0" applyFont="1" applyBorder="1"/>
    <xf numFmtId="0" fontId="0" fillId="0" borderId="14" xfId="0" applyBorder="1"/>
    <xf numFmtId="0" fontId="0" fillId="0" borderId="16" xfId="0" applyBorder="1"/>
    <xf numFmtId="0" fontId="10" fillId="2" borderId="20" xfId="0" applyFont="1" applyFill="1" applyBorder="1" applyAlignment="1">
      <alignment horizontal="center" vertical="center"/>
    </xf>
    <xf numFmtId="0" fontId="0" fillId="0" borderId="15" xfId="0" applyBorder="1"/>
    <xf numFmtId="0" fontId="15" fillId="0" borderId="15" xfId="0" applyFont="1" applyBorder="1"/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17" xfId="0" applyBorder="1"/>
    <xf numFmtId="0" fontId="15" fillId="0" borderId="20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0" xfId="0" applyFont="1" applyFill="1" applyBorder="1" applyAlignment="1">
      <alignment horizontal="center"/>
    </xf>
    <xf numFmtId="0" fontId="0" fillId="0" borderId="9" xfId="0" applyBorder="1"/>
    <xf numFmtId="0" fontId="22" fillId="0" borderId="0" xfId="0" applyFont="1" applyAlignment="1">
      <alignment horizontal="center" vertical="center" wrapText="1"/>
    </xf>
    <xf numFmtId="0" fontId="0" fillId="0" borderId="0" xfId="0"/>
    <xf numFmtId="0" fontId="13" fillId="2" borderId="20" xfId="0" applyFont="1" applyFill="1" applyBorder="1" applyAlignment="1">
      <alignment horizontal="center"/>
    </xf>
    <xf numFmtId="0" fontId="17" fillId="0" borderId="42" xfId="0" applyFont="1" applyBorder="1" applyAlignment="1">
      <alignment horizontal="left"/>
    </xf>
    <xf numFmtId="0" fontId="0" fillId="0" borderId="30" xfId="0" applyBorder="1"/>
    <xf numFmtId="0" fontId="0" fillId="0" borderId="31" xfId="0" applyBorder="1"/>
    <xf numFmtId="0" fontId="17" fillId="0" borderId="20" xfId="0" applyFont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0" fillId="0" borderId="34" xfId="0" applyBorder="1"/>
    <xf numFmtId="0" fontId="0" fillId="0" borderId="35" xfId="0" applyBorder="1"/>
    <xf numFmtId="0" fontId="9" fillId="2" borderId="12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9" fillId="2" borderId="4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6">
    <dxf>
      <font>
        <color rgb="FFC00000"/>
      </font>
      <fill>
        <patternFill patternType="solid">
          <fgColor rgb="FFF6D2D8"/>
          <bgColor rgb="FFF6D2D8"/>
        </patternFill>
      </fill>
    </dxf>
    <dxf>
      <font>
        <color theme="9"/>
      </font>
      <fill>
        <patternFill patternType="solid">
          <fgColor rgb="FFFFFFCC"/>
          <bgColor rgb="FFFFFFCC"/>
        </patternFill>
      </fill>
    </dxf>
    <dxf>
      <font>
        <color rgb="FF595959"/>
      </font>
      <fill>
        <patternFill patternType="solid">
          <fgColor rgb="FFF2F2F2"/>
          <bgColor rgb="FFF2F2F2"/>
        </patternFill>
      </fill>
    </dxf>
    <dxf>
      <font>
        <color rgb="FF2B8D3E"/>
      </font>
      <fill>
        <patternFill patternType="solid">
          <fgColor rgb="FFD6E9C5"/>
          <bgColor rgb="FFD6E9C5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chemeClr val="dk1"/>
                </a:solidFill>
                <a:latin typeface="Roboto"/>
              </a:defRPr>
            </a:pPr>
            <a:r>
              <a:rPr lang="pt-BR" b="1" i="0">
                <a:solidFill>
                  <a:schemeClr val="dk1"/>
                </a:solidFill>
                <a:latin typeface="Roboto"/>
              </a:rPr>
              <a:t>PANORAMA SEMANAL - DIAS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'Panorama Semanal'!$P$5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rgbClr val="2B8D3E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Semanal'!$O$6:$O$12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Semanal'!$P$6:$P$12</c:f>
              <c:numCache>
                <c:formatCode>General</c:formatCode>
                <c:ptCount val="7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2F1-47D2-A5C7-D7C23AF8B709}"/>
            </c:ext>
          </c:extLst>
        </c:ser>
        <c:ser>
          <c:idx val="1"/>
          <c:order val="1"/>
          <c:tx>
            <c:strRef>
              <c:f>'Panorama Semanal'!$Q$5</c:f>
              <c:strCache>
                <c:ptCount val="1"/>
                <c:pt idx="0">
                  <c:v>AU</c:v>
                </c:pt>
              </c:strCache>
            </c:strRef>
          </c:tx>
          <c:spPr>
            <a:solidFill>
              <a:srgbClr val="C00000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Semanal'!$O$6:$O$12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Semanal'!$Q$6:$Q$12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2F1-47D2-A5C7-D7C23AF8B709}"/>
            </c:ext>
          </c:extLst>
        </c:ser>
        <c:ser>
          <c:idx val="2"/>
          <c:order val="2"/>
          <c:tx>
            <c:strRef>
              <c:f>'Panorama Semanal'!$R$5</c:f>
              <c:strCache>
                <c:ptCount val="1"/>
                <c:pt idx="0">
                  <c:v>DS</c:v>
                </c:pt>
              </c:strCache>
            </c:strRef>
          </c:tx>
          <c:spPr>
            <a:solidFill>
              <a:srgbClr val="FCCC31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Semanal'!$O$6:$O$12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Semanal'!$R$6:$R$12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2F1-47D2-A5C7-D7C23AF8B709}"/>
            </c:ext>
          </c:extLst>
        </c:ser>
        <c:ser>
          <c:idx val="3"/>
          <c:order val="3"/>
          <c:tx>
            <c:strRef>
              <c:f>'Panorama Semanal'!$S$5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rgbClr val="A5A5A5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Semanal'!$O$6:$O$12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Semanal'!$S$6:$S$12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2F1-47D2-A5C7-D7C23AF8B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9213332"/>
        <c:axId val="1749732827"/>
      </c:barChart>
      <c:catAx>
        <c:axId val="4092133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49732827"/>
        <c:crosses val="autoZero"/>
        <c:auto val="1"/>
        <c:lblAlgn val="ctr"/>
        <c:lblOffset val="100"/>
        <c:noMultiLvlLbl val="1"/>
      </c:catAx>
      <c:valAx>
        <c:axId val="174973282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09213332"/>
        <c:crosses val="autoZero"/>
        <c:crossBetween val="between"/>
        <c:majorUnit val="5"/>
        <c:minorUnit val="0.2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chemeClr val="dk1"/>
                </a:solidFill>
                <a:latin typeface="Roboto"/>
              </a:defRPr>
            </a:pPr>
            <a:r>
              <a:rPr lang="pt-BR" b="1" i="0">
                <a:solidFill>
                  <a:schemeClr val="dk1"/>
                </a:solidFill>
                <a:latin typeface="Roboto"/>
              </a:rPr>
              <a:t>TURNO 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'Panorama Semanal'!$E$24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rgbClr val="2B8D3E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Semanal'!$D$25:$D$31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Semanal'!$E$25:$E$31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844-41CE-A483-38C363BAE08B}"/>
            </c:ext>
          </c:extLst>
        </c:ser>
        <c:ser>
          <c:idx val="1"/>
          <c:order val="1"/>
          <c:tx>
            <c:strRef>
              <c:f>'Panorama Semanal'!$F$24</c:f>
              <c:strCache>
                <c:ptCount val="1"/>
                <c:pt idx="0">
                  <c:v>AU</c:v>
                </c:pt>
              </c:strCache>
            </c:strRef>
          </c:tx>
          <c:spPr>
            <a:solidFill>
              <a:srgbClr val="C00000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Semanal'!$D$25:$D$31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Semanal'!$F$25:$F$31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844-41CE-A483-38C363BAE08B}"/>
            </c:ext>
          </c:extLst>
        </c:ser>
        <c:ser>
          <c:idx val="2"/>
          <c:order val="2"/>
          <c:tx>
            <c:strRef>
              <c:f>'Panorama Semanal'!$G$24</c:f>
              <c:strCache>
                <c:ptCount val="1"/>
                <c:pt idx="0">
                  <c:v>DS</c:v>
                </c:pt>
              </c:strCache>
            </c:strRef>
          </c:tx>
          <c:spPr>
            <a:solidFill>
              <a:srgbClr val="FCCC31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Semanal'!$D$25:$D$31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Semanal'!$G$25:$G$31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C844-41CE-A483-38C363BAE08B}"/>
            </c:ext>
          </c:extLst>
        </c:ser>
        <c:ser>
          <c:idx val="3"/>
          <c:order val="3"/>
          <c:tx>
            <c:strRef>
              <c:f>'Panorama Semanal'!$H$24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rgbClr val="A5A5A5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Semanal'!$D$25:$D$31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Semanal'!$H$25:$H$31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C844-41CE-A483-38C363BA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4222429"/>
        <c:axId val="1275878325"/>
      </c:barChart>
      <c:catAx>
        <c:axId val="20742224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75878325"/>
        <c:crosses val="autoZero"/>
        <c:auto val="1"/>
        <c:lblAlgn val="ctr"/>
        <c:lblOffset val="100"/>
        <c:noMultiLvlLbl val="1"/>
      </c:catAx>
      <c:valAx>
        <c:axId val="127587832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4222429"/>
        <c:crosses val="autoZero"/>
        <c:crossBetween val="between"/>
        <c:majorUnit val="5"/>
        <c:minorUnit val="0.2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chemeClr val="dk1"/>
                </a:solidFill>
                <a:latin typeface="Roboto"/>
              </a:defRPr>
            </a:pPr>
            <a:r>
              <a:rPr lang="pt-BR" b="1" i="0">
                <a:solidFill>
                  <a:schemeClr val="dk1"/>
                </a:solidFill>
                <a:latin typeface="Roboto"/>
              </a:rPr>
              <a:t>TURNO II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'Panorama Semanal'!$Q$24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rgbClr val="2B8D3E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Semanal'!$P$25:$P$31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Semanal'!$Q$25:$Q$31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669-4619-AD51-9751D354D6CF}"/>
            </c:ext>
          </c:extLst>
        </c:ser>
        <c:ser>
          <c:idx val="1"/>
          <c:order val="1"/>
          <c:tx>
            <c:strRef>
              <c:f>'Panorama Semanal'!$R$24</c:f>
              <c:strCache>
                <c:ptCount val="1"/>
                <c:pt idx="0">
                  <c:v>AU</c:v>
                </c:pt>
              </c:strCache>
            </c:strRef>
          </c:tx>
          <c:spPr>
            <a:solidFill>
              <a:srgbClr val="C00000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Semanal'!$P$25:$P$31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Semanal'!$R$25:$R$31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669-4619-AD51-9751D354D6CF}"/>
            </c:ext>
          </c:extLst>
        </c:ser>
        <c:ser>
          <c:idx val="2"/>
          <c:order val="2"/>
          <c:tx>
            <c:strRef>
              <c:f>'Panorama Semanal'!$S$24</c:f>
              <c:strCache>
                <c:ptCount val="1"/>
                <c:pt idx="0">
                  <c:v>DS</c:v>
                </c:pt>
              </c:strCache>
            </c:strRef>
          </c:tx>
          <c:spPr>
            <a:solidFill>
              <a:srgbClr val="FCCC31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Semanal'!$P$25:$P$31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Semanal'!$S$25:$S$31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669-4619-AD51-9751D354D6CF}"/>
            </c:ext>
          </c:extLst>
        </c:ser>
        <c:ser>
          <c:idx val="3"/>
          <c:order val="3"/>
          <c:tx>
            <c:strRef>
              <c:f>'Panorama Semanal'!$T$24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rgbClr val="A5A5A5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Semanal'!$P$25:$P$31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Semanal'!$T$25:$T$31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669-4619-AD51-9751D354D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59971"/>
        <c:axId val="28397886"/>
      </c:barChart>
      <c:catAx>
        <c:axId val="1861599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397886"/>
        <c:crosses val="autoZero"/>
        <c:auto val="1"/>
        <c:lblAlgn val="ctr"/>
        <c:lblOffset val="100"/>
        <c:noMultiLvlLbl val="1"/>
      </c:catAx>
      <c:valAx>
        <c:axId val="2839788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6159971"/>
        <c:crosses val="autoZero"/>
        <c:crossBetween val="between"/>
        <c:majorUnit val="5"/>
        <c:minorUnit val="0.2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chemeClr val="dk1"/>
                </a:solidFill>
                <a:latin typeface="Roboto"/>
              </a:defRPr>
            </a:pPr>
            <a:r>
              <a:rPr lang="pt-BR" b="1" i="0">
                <a:solidFill>
                  <a:schemeClr val="dk1"/>
                </a:solidFill>
                <a:latin typeface="Roboto"/>
              </a:rPr>
              <a:t>TURNO III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'Panorama Semanal'!$L$45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rgbClr val="2B8D3E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Semanal'!$K$46:$K$52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Semanal'!$L$46:$L$52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774-4650-A6BE-4E713611E71C}"/>
            </c:ext>
          </c:extLst>
        </c:ser>
        <c:ser>
          <c:idx val="1"/>
          <c:order val="1"/>
          <c:tx>
            <c:strRef>
              <c:f>'Panorama Semanal'!$M$45</c:f>
              <c:strCache>
                <c:ptCount val="1"/>
                <c:pt idx="0">
                  <c:v>AU</c:v>
                </c:pt>
              </c:strCache>
            </c:strRef>
          </c:tx>
          <c:spPr>
            <a:solidFill>
              <a:srgbClr val="C00000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Semanal'!$K$46:$K$52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Semanal'!$M$46:$M$52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774-4650-A6BE-4E713611E71C}"/>
            </c:ext>
          </c:extLst>
        </c:ser>
        <c:ser>
          <c:idx val="2"/>
          <c:order val="2"/>
          <c:tx>
            <c:strRef>
              <c:f>'Panorama Semanal'!$N$45</c:f>
              <c:strCache>
                <c:ptCount val="1"/>
                <c:pt idx="0">
                  <c:v>DS</c:v>
                </c:pt>
              </c:strCache>
            </c:strRef>
          </c:tx>
          <c:spPr>
            <a:solidFill>
              <a:srgbClr val="FCCC31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Semanal'!$K$46:$K$52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Semanal'!$N$46:$N$52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1774-4650-A6BE-4E713611E71C}"/>
            </c:ext>
          </c:extLst>
        </c:ser>
        <c:ser>
          <c:idx val="3"/>
          <c:order val="3"/>
          <c:tx>
            <c:strRef>
              <c:f>'Panorama Semanal'!$O$45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rgbClr val="A5A5A5"/>
            </a:solidFill>
            <a:ln cmpd="sng">
              <a:noFill/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'Panorama Semanal'!$K$46:$K$52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'Panorama Semanal'!$O$46:$O$52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1774-4650-A6BE-4E713611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832964"/>
        <c:axId val="128278262"/>
      </c:barChart>
      <c:catAx>
        <c:axId val="12168329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8278262"/>
        <c:crosses val="autoZero"/>
        <c:auto val="1"/>
        <c:lblAlgn val="ctr"/>
        <c:lblOffset val="100"/>
        <c:noMultiLvlLbl val="1"/>
      </c:catAx>
      <c:valAx>
        <c:axId val="12827826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16832964"/>
        <c:crosses val="autoZero"/>
        <c:crossBetween val="between"/>
        <c:majorUnit val="5"/>
        <c:minorUnit val="0.2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Type="http://schemas.openxmlformats.org/officeDocument/2006/relationships/hyperlink" Target="https://www.pontotel.com.br/contato?utm_source=material_rico&amp;utm_medium=referral&amp;utm_campaign=planilha-escalas-de-trabalho&amp;utm_content=cta_banner" TargetMode="External" Id="rId2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Type="http://schemas.openxmlformats.org/officeDocument/2006/relationships/hyperlink" Target="https://www.pontotel.com.br/?utm_source=material_rico&amp;utm_medium=referral&amp;utm_campaign=planilha-escalas-de-trabalho&amp;utm_content=img_logo" TargetMode="External" Id="rId3"/><Relationship Type="http://schemas.openxmlformats.org/officeDocument/2006/relationships/hyperlink" Target="https://www.pontotel.com.br/contato?utm_source=material_rico&amp;utm_medium=referral&amp;utm_campaign=planilha-escalas-de-trabalho&amp;utm_content=cta_banner" TargetMode="External" Id="rId4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Type="http://schemas.openxmlformats.org/officeDocument/2006/relationships/hyperlink" Target="https://www.pontotel.com.br/?utm_source=material_rico&amp;utm_medium=referral&amp;utm_campaign=planilha-escalas-de-trabalho&amp;utm_content=img_logo" TargetMode="External" Id="rId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chart" Target="../charts/chart4.xml"/><Relationship Type="http://schemas.openxmlformats.org/officeDocument/2006/relationships/hyperlink" Target="https://www.pontotel.com.br/?utm_source=material_rico&amp;utm_medium=referral&amp;utm_campaign=planilha-escalas-de-trabalho&amp;utm_content=img_logo" TargetMode="External" Id="rId7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7</xdr:row>
      <xdr:rowOff>0</xdr:rowOff>
    </xdr:from>
    <xdr:ext cx="4572000" cy="2390775"/>
    <xdr:pic>
      <xdr:nvPicPr>
        <xdr:cNvPr id="1" name="image2.png" title="Imagem">
          <a:hlinkClick xmlns:a="http://schemas.openxmlformats.org/drawingml/2006/main"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6FCB6-3745-41C4-BBB6-A2622FCA0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2275" y="1219200"/>
          <a:ext cx="4572000" cy="2390775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3075" cy="666750"/>
    <xdr:pic>
      <xdr:nvPicPr>
        <xdr:cNvPr id="2" name="image1.png" title="Imagem">
          <a:hlinkClick xmlns:a="http://schemas.openxmlformats.org/drawingml/2006/main"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19</xdr:col>
      <xdr:colOff>47625</xdr:colOff>
      <xdr:row>5</xdr:row>
      <xdr:rowOff>104775</xdr:rowOff>
    </xdr:from>
    <xdr:ext cx="4572000" cy="2390775"/>
    <xdr:pic>
      <xdr:nvPicPr>
        <xdr:cNvPr id="3" name="image2.png" title="Imagem">
          <a:hlinkClick xmlns:a="http://schemas.openxmlformats.org/drawingml/2006/main"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3075" cy="666750"/>
    <xdr:pic>
      <xdr:nvPicPr>
        <xdr:cNvPr id="4" name="image1.png" title="Imagem">
          <a:hlinkClick xmlns:a="http://schemas.openxmlformats.org/drawingml/2006/main"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1</xdr:row>
      <xdr:rowOff>85725</xdr:rowOff>
    </xdr:from>
    <xdr:ext cx="6429375" cy="3533775"/>
    <xdr:graphicFrame macro="">
      <xdr:nvGraphicFramePr>
        <xdr:cNvPr id="5" name="Chart 1">
          <a:hlinkClick xmlns:a="http://schemas.openxmlformats.org/drawingml/2006/main"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19050</xdr:colOff>
      <xdr:row>21</xdr:row>
      <xdr:rowOff>9525</xdr:rowOff>
    </xdr:from>
    <xdr:ext cx="6429375" cy="3533775"/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13</xdr:col>
      <xdr:colOff>28575</xdr:colOff>
      <xdr:row>21</xdr:row>
      <xdr:rowOff>9525</xdr:rowOff>
    </xdr:from>
    <xdr:ext cx="6429375" cy="3533775"/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447675</xdr:colOff>
      <xdr:row>41</xdr:row>
      <xdr:rowOff>0</xdr:rowOff>
    </xdr:from>
    <xdr:ext cx="6429375" cy="3533775"/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19050</xdr:colOff>
      <xdr:row>1</xdr:row>
      <xdr:rowOff>133350</xdr:rowOff>
    </xdr:from>
    <xdr:ext cx="6429375" cy="3533775"/>
    <xdr:pic>
      <xdr:nvPicPr>
        <xdr:cNvPr id="9" name="Chart2" title="Gráfico">
          <a:extLst>
            <a:ext uri="{FF2B5EF4-FFF2-40B4-BE49-F238E27FC236}">
              <a16:creationId xmlns:a16="http://schemas.microsoft.com/office/drawing/2014/main" id="{00000000-0008-0000-0300-00009339685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743075" cy="666750"/>
    <xdr:pic>
      <xdr:nvPicPr>
        <xdr:cNvPr id="10" name="image1.png" title="Imagem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pontotel.com.br/?utm_source=planilhas&amp;utm_medium=banner&amp;utm_campaign=planilha_escala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tabSelected="1" topLeftCell="A16" workbookViewId="0">
      <selection activeCell="L8" sqref="L8:P17"/>
    </sheetView>
  </sheetViews>
  <sheetFormatPr defaultColWidth="14.42578125" defaultRowHeight="15" customHeight="1"/>
  <sheetData>
    <row r="1" spans="1:17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6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8.9" customHeight="1">
      <c r="A8" s="1"/>
      <c r="B8" s="64" t="s">
        <v>1</v>
      </c>
      <c r="C8" s="62"/>
      <c r="D8" s="62"/>
      <c r="E8" s="62"/>
      <c r="F8" s="62"/>
      <c r="G8" s="62"/>
      <c r="H8" s="62"/>
      <c r="I8" s="62"/>
      <c r="J8" s="63"/>
      <c r="K8" s="1"/>
      <c r="L8" s="65"/>
      <c r="M8" s="66"/>
      <c r="N8" s="66"/>
      <c r="O8" s="66"/>
      <c r="P8" s="67"/>
      <c r="Q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8"/>
      <c r="M9" s="60"/>
      <c r="N9" s="60"/>
      <c r="O9" s="60"/>
      <c r="P9" s="69"/>
      <c r="Q9" s="1"/>
    </row>
    <row r="10" spans="1:17" ht="29.25">
      <c r="A10" s="1"/>
      <c r="B10" s="73" t="s">
        <v>2</v>
      </c>
      <c r="C10" s="62"/>
      <c r="D10" s="62"/>
      <c r="E10" s="62"/>
      <c r="F10" s="62"/>
      <c r="G10" s="62"/>
      <c r="H10" s="62"/>
      <c r="I10" s="62"/>
      <c r="J10" s="63"/>
      <c r="K10" s="1"/>
      <c r="L10" s="68"/>
      <c r="M10" s="60"/>
      <c r="N10" s="60"/>
      <c r="O10" s="60"/>
      <c r="P10" s="69"/>
      <c r="Q10" s="1"/>
    </row>
    <row r="11" spans="1:17" ht="204" customHeight="1">
      <c r="A11" s="1"/>
      <c r="B11" s="74" t="s">
        <v>3</v>
      </c>
      <c r="C11" s="75"/>
      <c r="D11" s="75"/>
      <c r="E11" s="75"/>
      <c r="F11" s="75"/>
      <c r="G11" s="75"/>
      <c r="H11" s="75"/>
      <c r="I11" s="75"/>
      <c r="J11" s="76"/>
      <c r="K11" s="1"/>
      <c r="L11" s="68"/>
      <c r="M11" s="60"/>
      <c r="N11" s="60"/>
      <c r="O11" s="60"/>
      <c r="P11" s="69"/>
      <c r="Q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8"/>
      <c r="M12" s="60"/>
      <c r="N12" s="60"/>
      <c r="O12" s="60"/>
      <c r="P12" s="69"/>
      <c r="Q12" s="1"/>
    </row>
    <row r="13" spans="1:17" ht="29.25">
      <c r="A13" s="1"/>
      <c r="B13" s="73" t="s">
        <v>4</v>
      </c>
      <c r="C13" s="62"/>
      <c r="D13" s="62"/>
      <c r="E13" s="62"/>
      <c r="F13" s="62"/>
      <c r="G13" s="62"/>
      <c r="H13" s="62"/>
      <c r="I13" s="62"/>
      <c r="J13" s="63"/>
      <c r="K13" s="1"/>
      <c r="L13" s="68"/>
      <c r="M13" s="60"/>
      <c r="N13" s="60"/>
      <c r="O13" s="60"/>
      <c r="P13" s="69"/>
      <c r="Q13" s="1"/>
    </row>
    <row r="14" spans="1:17" ht="191.25" customHeight="1">
      <c r="A14" s="1"/>
      <c r="B14" s="74" t="s">
        <v>5</v>
      </c>
      <c r="C14" s="75"/>
      <c r="D14" s="75"/>
      <c r="E14" s="75"/>
      <c r="F14" s="75"/>
      <c r="G14" s="75"/>
      <c r="H14" s="75"/>
      <c r="I14" s="75"/>
      <c r="J14" s="76"/>
      <c r="K14" s="1"/>
      <c r="L14" s="68"/>
      <c r="M14" s="60"/>
      <c r="N14" s="60"/>
      <c r="O14" s="60"/>
      <c r="P14" s="69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8"/>
      <c r="M15" s="60"/>
      <c r="N15" s="60"/>
      <c r="O15" s="60"/>
      <c r="P15" s="69"/>
      <c r="Q15" s="1"/>
    </row>
    <row r="16" spans="1:17" ht="29.25">
      <c r="A16" s="1"/>
      <c r="B16" s="73" t="s">
        <v>6</v>
      </c>
      <c r="C16" s="62"/>
      <c r="D16" s="62"/>
      <c r="E16" s="62"/>
      <c r="F16" s="62"/>
      <c r="G16" s="62"/>
      <c r="H16" s="62"/>
      <c r="I16" s="62"/>
      <c r="J16" s="63"/>
      <c r="K16" s="1"/>
      <c r="L16" s="68"/>
      <c r="M16" s="60"/>
      <c r="N16" s="60"/>
      <c r="O16" s="60"/>
      <c r="P16" s="69"/>
      <c r="Q16" s="1"/>
    </row>
    <row r="17" spans="1:17" ht="66" customHeight="1">
      <c r="A17" s="1"/>
      <c r="B17" s="74" t="s">
        <v>7</v>
      </c>
      <c r="C17" s="75"/>
      <c r="D17" s="75"/>
      <c r="E17" s="75"/>
      <c r="F17" s="75"/>
      <c r="G17" s="75"/>
      <c r="H17" s="75"/>
      <c r="I17" s="75"/>
      <c r="J17" s="76"/>
      <c r="K17" s="1"/>
      <c r="L17" s="70"/>
      <c r="M17" s="71"/>
      <c r="N17" s="71"/>
      <c r="O17" s="71"/>
      <c r="P17" s="72"/>
      <c r="Q17" s="1"/>
    </row>
    <row r="18" spans="1:17">
      <c r="A18" s="1"/>
      <c r="B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77"/>
      <c r="C19" s="62"/>
      <c r="D19" s="62"/>
      <c r="E19" s="62"/>
      <c r="F19" s="62"/>
      <c r="G19" s="62"/>
      <c r="H19" s="62"/>
      <c r="I19" s="62"/>
      <c r="J19" s="63"/>
      <c r="K19" s="1"/>
      <c r="L19" s="1"/>
      <c r="M19" s="1"/>
      <c r="N19" s="1"/>
      <c r="O19" s="1"/>
      <c r="P19" s="1"/>
      <c r="Q19" s="1"/>
    </row>
    <row r="20" spans="1:17">
      <c r="A20" s="1"/>
      <c r="B20" s="61" t="s">
        <v>8</v>
      </c>
      <c r="C20" s="62"/>
      <c r="D20" s="62"/>
      <c r="E20" s="62"/>
      <c r="F20" s="62"/>
      <c r="G20" s="62"/>
      <c r="H20" s="62"/>
      <c r="I20" s="62"/>
      <c r="J20" s="63"/>
      <c r="K20" s="1"/>
      <c r="L20" s="1"/>
      <c r="M20" s="1"/>
      <c r="N20" s="1"/>
      <c r="O20" s="1"/>
      <c r="P20" s="1"/>
      <c r="Q20" s="1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/>
      <c r="B22" s="61"/>
      <c r="C22" s="62"/>
      <c r="D22" s="62"/>
      <c r="E22" s="62"/>
      <c r="F22" s="62"/>
      <c r="G22" s="62"/>
      <c r="H22" s="62"/>
      <c r="I22" s="62"/>
      <c r="J22" s="63"/>
      <c r="K22" s="1"/>
      <c r="L22" s="1"/>
      <c r="M22" s="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1"/>
      <c r="B27" s="61"/>
      <c r="C27" s="62"/>
      <c r="D27" s="62"/>
      <c r="E27" s="62"/>
      <c r="F27" s="62"/>
      <c r="G27" s="62"/>
      <c r="H27" s="62"/>
      <c r="I27" s="62"/>
      <c r="J27" s="63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</row>
    <row r="33" spans="1:17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1:17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</row>
    <row r="35" spans="1:17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7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</row>
    <row r="37" spans="1:17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</row>
    <row r="38" spans="1:17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</row>
    <row r="39" spans="1:17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</row>
    <row r="40" spans="1:17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</row>
    <row r="42" spans="1:17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</row>
    <row r="43" spans="1:17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  <row r="44" spans="1:17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</row>
    <row r="45" spans="1:17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</row>
    <row r="46" spans="1:17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</row>
    <row r="47" spans="1:17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spans="1:17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</row>
    <row r="49" spans="1:17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</row>
    <row r="50" spans="1:17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1:17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</row>
    <row r="53" spans="1:17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</row>
    <row r="55" spans="1:17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</row>
    <row r="56" spans="1:17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</row>
    <row r="57" spans="1:17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</row>
    <row r="58" spans="1:17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</row>
    <row r="59" spans="1:17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</row>
    <row r="60" spans="1:17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  <row r="61" spans="1:17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</row>
    <row r="62" spans="1:17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17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17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7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7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</row>
    <row r="67" spans="1:17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</row>
    <row r="68" spans="1:17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</row>
    <row r="69" spans="1:17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</row>
    <row r="70" spans="1:17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</row>
    <row r="71" spans="1:17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</row>
    <row r="72" spans="1:17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</row>
    <row r="73" spans="1:17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</row>
    <row r="74" spans="1:17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</row>
    <row r="75" spans="1:17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1:17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1:17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</row>
    <row r="79" spans="1:17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1:17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1:17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</row>
    <row r="82" spans="1:17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</row>
    <row r="83" spans="1:17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1:17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</row>
    <row r="85" spans="1:17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</row>
    <row r="93" spans="1:17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1:17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</row>
    <row r="95" spans="1:17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</row>
    <row r="96" spans="1:17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17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1:17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</row>
    <row r="105" spans="1:17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</row>
    <row r="106" spans="1:17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</row>
    <row r="107" spans="1:17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</row>
    <row r="108" spans="1:17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</row>
    <row r="109" spans="1:17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</row>
    <row r="110" spans="1:17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</row>
    <row r="111" spans="1:17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</row>
    <row r="112" spans="1:17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</row>
    <row r="113" spans="1:17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</row>
    <row r="114" spans="1:17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</row>
    <row r="115" spans="1:17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</row>
    <row r="116" spans="1:17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</row>
    <row r="117" spans="1:17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</row>
    <row r="118" spans="1:17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</row>
    <row r="119" spans="1:17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</row>
    <row r="120" spans="1:17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</row>
    <row r="121" spans="1:17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17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17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</row>
    <row r="124" spans="1:17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</row>
    <row r="125" spans="1:17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</row>
    <row r="126" spans="1:17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</row>
    <row r="127" spans="1:17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</row>
    <row r="128" spans="1:17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</row>
    <row r="129" spans="1:17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</row>
    <row r="130" spans="1:17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</row>
    <row r="131" spans="1:17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</row>
    <row r="132" spans="1:17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</row>
    <row r="133" spans="1:17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</row>
    <row r="134" spans="1:17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</row>
    <row r="135" spans="1:17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</row>
    <row r="136" spans="1:17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</row>
    <row r="137" spans="1:17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</row>
    <row r="138" spans="1:17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</row>
    <row r="139" spans="1:17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</row>
    <row r="140" spans="1:17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</row>
    <row r="141" spans="1:17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</row>
    <row r="142" spans="1:17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</row>
    <row r="143" spans="1:17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</row>
    <row r="144" spans="1:17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</row>
    <row r="145" spans="1:17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</row>
    <row r="146" spans="1:17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</row>
    <row r="147" spans="1:17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</row>
    <row r="148" spans="1:17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</row>
    <row r="149" spans="1:17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</row>
    <row r="150" spans="1:17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</row>
    <row r="151" spans="1:17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</row>
    <row r="152" spans="1:17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</row>
    <row r="153" spans="1:17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</row>
    <row r="154" spans="1:17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</row>
    <row r="155" spans="1:17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</row>
    <row r="156" spans="1:17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</row>
    <row r="157" spans="1:17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</row>
    <row r="158" spans="1:17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</row>
    <row r="159" spans="1:17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</row>
    <row r="160" spans="1:17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</row>
    <row r="161" spans="1:17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</row>
    <row r="162" spans="1:17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</row>
    <row r="163" spans="1:17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</row>
    <row r="164" spans="1:17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</row>
    <row r="165" spans="1:17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</row>
    <row r="166" spans="1:17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</row>
    <row r="167" spans="1:17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</row>
    <row r="168" spans="1:17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</row>
    <row r="169" spans="1:17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</row>
    <row r="170" spans="1:17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</row>
    <row r="171" spans="1:17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</row>
    <row r="172" spans="1:17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</row>
    <row r="173" spans="1:17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</row>
    <row r="174" spans="1:17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</row>
    <row r="175" spans="1:17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</row>
    <row r="176" spans="1:17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</row>
    <row r="177" spans="1:17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</row>
    <row r="178" spans="1:17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</row>
    <row r="179" spans="1:17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</row>
    <row r="180" spans="1:17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</row>
    <row r="181" spans="1:17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</row>
    <row r="182" spans="1:17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</row>
    <row r="183" spans="1:17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</row>
    <row r="184" spans="1:17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</row>
    <row r="185" spans="1:17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</row>
    <row r="186" spans="1:17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</row>
    <row r="187" spans="1:17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</row>
    <row r="188" spans="1:17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</row>
    <row r="189" spans="1:17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</row>
    <row r="190" spans="1:17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</row>
    <row r="191" spans="1:17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</row>
    <row r="192" spans="1:17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</row>
    <row r="193" spans="1:17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</row>
    <row r="194" spans="1:17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</row>
    <row r="195" spans="1:17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</row>
    <row r="196" spans="1:17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</row>
    <row r="197" spans="1:17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</row>
    <row r="198" spans="1:17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</row>
    <row r="199" spans="1:17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</row>
    <row r="200" spans="1:17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</row>
    <row r="201" spans="1:17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</row>
    <row r="202" spans="1:17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</row>
    <row r="203" spans="1:17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</row>
    <row r="204" spans="1:17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</row>
    <row r="205" spans="1:17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</row>
    <row r="206" spans="1:17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</row>
    <row r="207" spans="1:17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</row>
    <row r="208" spans="1:17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</row>
    <row r="209" spans="1:17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</row>
    <row r="210" spans="1:17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</row>
    <row r="211" spans="1:17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</row>
    <row r="212" spans="1:17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</row>
    <row r="213" spans="1:17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</row>
    <row r="214" spans="1:17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</row>
    <row r="215" spans="1:17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</row>
    <row r="216" spans="1:17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</row>
    <row r="217" spans="1:17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</row>
    <row r="218" spans="1:17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</row>
    <row r="219" spans="1:17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</row>
    <row r="220" spans="1:17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</row>
    <row r="221" spans="1:17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</row>
    <row r="222" spans="1:17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</row>
    <row r="223" spans="1:17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</row>
    <row r="224" spans="1:17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</row>
    <row r="225" spans="1:17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</row>
    <row r="226" spans="1:17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</row>
    <row r="227" spans="1:17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</row>
    <row r="228" spans="1:17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</row>
    <row r="229" spans="1:17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</row>
    <row r="230" spans="1:17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</row>
    <row r="231" spans="1:17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</row>
    <row r="232" spans="1:17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</row>
    <row r="233" spans="1:17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</row>
    <row r="234" spans="1:17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</row>
    <row r="235" spans="1:17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</row>
    <row r="236" spans="1:17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</row>
    <row r="237" spans="1:17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</row>
    <row r="238" spans="1:17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</row>
    <row r="239" spans="1:17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</row>
    <row r="240" spans="1:17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</row>
    <row r="241" spans="1:17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</row>
    <row r="242" spans="1:17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</row>
    <row r="243" spans="1:17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</row>
    <row r="244" spans="1:17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</row>
    <row r="245" spans="1:17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</row>
    <row r="246" spans="1:17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</row>
    <row r="247" spans="1:17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</row>
    <row r="248" spans="1:17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</row>
    <row r="249" spans="1:17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</row>
    <row r="250" spans="1:17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</row>
    <row r="251" spans="1:17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</row>
    <row r="252" spans="1:17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</row>
    <row r="253" spans="1:17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</row>
    <row r="254" spans="1:17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</row>
    <row r="255" spans="1:17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</row>
    <row r="256" spans="1:17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</row>
    <row r="257" spans="1:17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</row>
    <row r="258" spans="1:17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</row>
    <row r="259" spans="1:17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</row>
    <row r="260" spans="1:17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</row>
    <row r="261" spans="1:17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</row>
    <row r="262" spans="1:17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</row>
    <row r="263" spans="1:17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</row>
    <row r="264" spans="1:17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</row>
    <row r="265" spans="1:17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</row>
    <row r="266" spans="1:17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</row>
    <row r="267" spans="1:17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</row>
    <row r="268" spans="1:17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</row>
    <row r="269" spans="1:17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</row>
    <row r="270" spans="1:17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</row>
    <row r="271" spans="1:17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</row>
    <row r="272" spans="1:17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</row>
    <row r="273" spans="1:17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</row>
    <row r="274" spans="1:17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</row>
    <row r="275" spans="1:17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</row>
    <row r="276" spans="1:17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</row>
    <row r="277" spans="1:17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</row>
    <row r="278" spans="1:17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</row>
    <row r="279" spans="1:17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</row>
    <row r="280" spans="1:17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1:17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</row>
    <row r="282" spans="1:17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</row>
    <row r="283" spans="1:17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</row>
    <row r="284" spans="1:17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</row>
    <row r="285" spans="1:17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</row>
    <row r="286" spans="1:17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</row>
    <row r="287" spans="1:17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</row>
    <row r="288" spans="1:17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</row>
    <row r="289" spans="1:17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</row>
    <row r="290" spans="1:17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</row>
    <row r="291" spans="1:17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</row>
    <row r="292" spans="1:17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</row>
    <row r="293" spans="1:17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</row>
    <row r="294" spans="1:17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</row>
    <row r="295" spans="1:17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</row>
    <row r="296" spans="1:17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</row>
    <row r="297" spans="1:17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</row>
    <row r="298" spans="1:17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</row>
    <row r="299" spans="1:17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</row>
    <row r="300" spans="1:17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</row>
    <row r="301" spans="1:17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</row>
    <row r="302" spans="1:17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</row>
    <row r="303" spans="1:17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</row>
    <row r="304" spans="1:17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</row>
    <row r="305" spans="1:17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</row>
    <row r="306" spans="1:17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</row>
    <row r="307" spans="1:17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</row>
    <row r="308" spans="1:17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</row>
    <row r="309" spans="1:17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</row>
    <row r="310" spans="1:17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</row>
    <row r="311" spans="1:17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</row>
    <row r="312" spans="1:17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</row>
    <row r="313" spans="1:17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</row>
    <row r="314" spans="1:17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</row>
    <row r="315" spans="1:17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</row>
    <row r="316" spans="1:17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</row>
    <row r="317" spans="1:17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</row>
    <row r="318" spans="1:17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</row>
    <row r="319" spans="1:17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</row>
    <row r="320" spans="1:17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</row>
    <row r="321" spans="1:17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</row>
    <row r="322" spans="1:17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</row>
    <row r="323" spans="1:17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</row>
    <row r="324" spans="1:17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</row>
    <row r="325" spans="1:17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</row>
    <row r="326" spans="1:17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</row>
    <row r="327" spans="1:17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</row>
    <row r="328" spans="1:17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</row>
    <row r="329" spans="1:17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</row>
    <row r="330" spans="1:17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</row>
    <row r="331" spans="1:17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</row>
    <row r="332" spans="1:17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</row>
    <row r="333" spans="1:17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</row>
    <row r="334" spans="1:17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</row>
    <row r="335" spans="1:17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</row>
    <row r="336" spans="1:17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</row>
    <row r="337" spans="1:17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</row>
    <row r="338" spans="1:17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</row>
    <row r="339" spans="1:17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</row>
    <row r="340" spans="1:17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</row>
    <row r="341" spans="1:17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</row>
    <row r="342" spans="1:17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</row>
    <row r="343" spans="1:17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</row>
    <row r="344" spans="1:17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</row>
    <row r="345" spans="1:17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</row>
    <row r="346" spans="1:17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</row>
    <row r="347" spans="1:17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</row>
    <row r="348" spans="1:17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</row>
    <row r="349" spans="1:17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</row>
    <row r="350" spans="1:17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</row>
    <row r="351" spans="1:17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</row>
    <row r="352" spans="1:17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</row>
    <row r="353" spans="1:17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</row>
    <row r="354" spans="1:17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</row>
    <row r="355" spans="1:17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</row>
    <row r="356" spans="1:17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</row>
    <row r="357" spans="1:17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</row>
    <row r="358" spans="1:17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</row>
    <row r="359" spans="1:17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</row>
    <row r="360" spans="1:17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</row>
    <row r="361" spans="1:17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</row>
    <row r="362" spans="1:17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</row>
    <row r="363" spans="1:17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</row>
    <row r="364" spans="1:17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</row>
    <row r="365" spans="1:17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</row>
    <row r="366" spans="1:17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</row>
    <row r="367" spans="1:17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</row>
    <row r="368" spans="1:17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</row>
    <row r="369" spans="1:17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</row>
    <row r="370" spans="1:17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</row>
    <row r="371" spans="1:17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</row>
    <row r="372" spans="1:17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</row>
    <row r="373" spans="1:17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</row>
    <row r="374" spans="1:17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</row>
    <row r="375" spans="1:17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</row>
    <row r="376" spans="1:17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</row>
    <row r="377" spans="1:17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</row>
    <row r="378" spans="1:17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</row>
    <row r="379" spans="1:17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</row>
    <row r="380" spans="1:17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1:17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</row>
    <row r="382" spans="1:17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</row>
    <row r="383" spans="1:17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</row>
    <row r="384" spans="1:17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</row>
    <row r="385" spans="1:17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</row>
    <row r="386" spans="1:17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</row>
    <row r="387" spans="1:17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</row>
    <row r="388" spans="1:17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</row>
    <row r="389" spans="1:17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</row>
    <row r="390" spans="1:17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</row>
    <row r="391" spans="1:17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</row>
    <row r="392" spans="1:17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</row>
    <row r="393" spans="1:17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</row>
    <row r="394" spans="1:17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</row>
    <row r="395" spans="1:17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</row>
    <row r="396" spans="1:17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</row>
    <row r="397" spans="1:17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</row>
    <row r="398" spans="1:17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</row>
    <row r="399" spans="1:17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</row>
    <row r="400" spans="1:17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</row>
    <row r="401" spans="1:17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</row>
    <row r="402" spans="1:17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</row>
    <row r="403" spans="1:17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</row>
    <row r="404" spans="1:17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</row>
    <row r="405" spans="1:17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</row>
    <row r="406" spans="1:17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</row>
    <row r="407" spans="1:17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</row>
    <row r="408" spans="1:17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</row>
    <row r="409" spans="1:17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</row>
    <row r="410" spans="1:17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</row>
    <row r="411" spans="1:17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</row>
    <row r="412" spans="1:17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</row>
    <row r="413" spans="1:17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</row>
    <row r="414" spans="1:17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</row>
    <row r="415" spans="1:17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</row>
    <row r="416" spans="1:17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</row>
    <row r="417" spans="1:17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</row>
    <row r="418" spans="1:17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</row>
    <row r="419" spans="1:17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</row>
    <row r="420" spans="1:17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</row>
    <row r="421" spans="1:17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</row>
    <row r="422" spans="1:17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</row>
    <row r="423" spans="1:17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</row>
    <row r="424" spans="1:17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</row>
    <row r="425" spans="1:17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</row>
    <row r="426" spans="1:17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</row>
    <row r="427" spans="1:17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</row>
    <row r="428" spans="1:17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</row>
    <row r="429" spans="1:17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</row>
    <row r="430" spans="1:17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</row>
    <row r="431" spans="1:17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</row>
    <row r="432" spans="1:17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</row>
    <row r="433" spans="1:17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</row>
    <row r="434" spans="1:17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</row>
    <row r="435" spans="1:17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</row>
    <row r="436" spans="1:17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</row>
    <row r="437" spans="1:17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</row>
    <row r="438" spans="1:17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</row>
    <row r="439" spans="1:17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</row>
    <row r="440" spans="1:17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</row>
    <row r="441" spans="1:17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</row>
    <row r="442" spans="1:17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</row>
    <row r="443" spans="1:17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</row>
    <row r="444" spans="1:17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</row>
    <row r="445" spans="1:17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</row>
    <row r="446" spans="1:17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</row>
    <row r="447" spans="1:17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</row>
    <row r="448" spans="1:17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</row>
    <row r="449" spans="1:17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</row>
    <row r="450" spans="1:17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</row>
    <row r="451" spans="1:17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</row>
    <row r="452" spans="1:17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</row>
    <row r="453" spans="1:17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</row>
    <row r="454" spans="1:17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</row>
    <row r="455" spans="1:17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</row>
    <row r="456" spans="1:17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</row>
    <row r="457" spans="1:17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</row>
    <row r="458" spans="1:17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</row>
    <row r="459" spans="1:17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</row>
    <row r="460" spans="1:17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</row>
    <row r="461" spans="1:17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</row>
    <row r="462" spans="1:17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</row>
    <row r="463" spans="1:17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</row>
    <row r="464" spans="1:17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</row>
    <row r="465" spans="1:17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</row>
    <row r="466" spans="1:17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</row>
    <row r="467" spans="1:17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</row>
    <row r="468" spans="1:17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</row>
    <row r="469" spans="1:17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</row>
    <row r="470" spans="1:17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</row>
    <row r="471" spans="1:17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</row>
    <row r="472" spans="1:17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</row>
    <row r="473" spans="1:17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</row>
    <row r="474" spans="1:17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</row>
    <row r="475" spans="1:17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</row>
    <row r="476" spans="1:17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</row>
    <row r="477" spans="1:17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</row>
    <row r="478" spans="1:17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</row>
    <row r="479" spans="1:17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</row>
    <row r="480" spans="1:17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</row>
    <row r="481" spans="1:17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</row>
    <row r="482" spans="1:17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</row>
    <row r="483" spans="1:17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</row>
    <row r="484" spans="1:17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</row>
    <row r="485" spans="1:17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</row>
    <row r="486" spans="1:17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</row>
    <row r="487" spans="1:17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</row>
    <row r="488" spans="1:17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</row>
    <row r="489" spans="1:17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</row>
    <row r="490" spans="1:17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</row>
    <row r="491" spans="1:17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</row>
    <row r="492" spans="1:17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</row>
    <row r="493" spans="1:17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</row>
    <row r="494" spans="1:17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</row>
    <row r="495" spans="1:17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</row>
    <row r="496" spans="1:17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</row>
    <row r="497" spans="1:17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</row>
    <row r="498" spans="1:17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</row>
    <row r="499" spans="1:17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</row>
    <row r="500" spans="1:17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</row>
    <row r="501" spans="1:17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</row>
    <row r="502" spans="1:17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</row>
    <row r="503" spans="1:17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</row>
    <row r="504" spans="1:17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</row>
    <row r="505" spans="1:17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</row>
    <row r="506" spans="1:17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</row>
    <row r="507" spans="1:17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</row>
    <row r="508" spans="1:17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</row>
    <row r="509" spans="1:17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</row>
    <row r="510" spans="1:17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</row>
    <row r="511" spans="1:17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</row>
    <row r="512" spans="1:17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</row>
    <row r="513" spans="1:17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</row>
    <row r="514" spans="1:17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</row>
    <row r="515" spans="1:17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</row>
    <row r="516" spans="1:17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</row>
    <row r="517" spans="1:17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</row>
    <row r="518" spans="1:17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</row>
    <row r="519" spans="1:17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</row>
    <row r="520" spans="1:17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</row>
    <row r="521" spans="1:17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</row>
    <row r="522" spans="1:17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</row>
    <row r="523" spans="1:17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</row>
    <row r="524" spans="1:17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</row>
    <row r="525" spans="1:17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</row>
    <row r="526" spans="1:17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</row>
    <row r="527" spans="1:17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</row>
    <row r="528" spans="1:17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</row>
    <row r="529" spans="1:17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</row>
    <row r="530" spans="1:17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</row>
    <row r="531" spans="1:17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</row>
    <row r="532" spans="1:17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</row>
    <row r="533" spans="1:17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</row>
    <row r="534" spans="1:17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</row>
    <row r="535" spans="1:17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</row>
    <row r="536" spans="1:17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</row>
    <row r="537" spans="1:17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</row>
    <row r="538" spans="1:17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</row>
    <row r="539" spans="1:17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</row>
    <row r="540" spans="1:17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</row>
    <row r="541" spans="1:17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</row>
    <row r="542" spans="1:17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</row>
    <row r="543" spans="1:17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</row>
    <row r="544" spans="1:17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</row>
    <row r="545" spans="1:17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</row>
    <row r="546" spans="1:17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</row>
    <row r="547" spans="1:17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</row>
    <row r="548" spans="1:17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</row>
    <row r="549" spans="1:17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</row>
    <row r="550" spans="1:17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</row>
    <row r="551" spans="1:17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</row>
    <row r="552" spans="1:17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</row>
    <row r="553" spans="1:17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1:17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</row>
    <row r="555" spans="1:17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</row>
    <row r="556" spans="1:17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</row>
    <row r="557" spans="1:17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</row>
    <row r="558" spans="1:17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</row>
    <row r="559" spans="1:17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</row>
    <row r="560" spans="1:17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</row>
    <row r="561" spans="1:17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</row>
    <row r="562" spans="1:17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</row>
    <row r="563" spans="1:17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</row>
    <row r="564" spans="1:17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</row>
    <row r="565" spans="1:17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</row>
    <row r="566" spans="1:17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</row>
    <row r="567" spans="1:17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</row>
    <row r="568" spans="1:17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</row>
    <row r="569" spans="1:17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</row>
    <row r="570" spans="1:17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</row>
    <row r="571" spans="1:17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</row>
    <row r="572" spans="1:17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</row>
    <row r="573" spans="1:17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</row>
    <row r="574" spans="1:17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</row>
    <row r="575" spans="1:17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</row>
    <row r="576" spans="1:17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</row>
    <row r="577" spans="1:17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</row>
    <row r="578" spans="1:17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</row>
    <row r="579" spans="1:17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</row>
    <row r="580" spans="1:17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</row>
    <row r="581" spans="1:17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</row>
    <row r="582" spans="1:17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</row>
    <row r="583" spans="1:17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</row>
    <row r="584" spans="1:17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</row>
    <row r="585" spans="1:17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</row>
    <row r="586" spans="1:17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</row>
    <row r="587" spans="1:17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</row>
    <row r="588" spans="1:17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</row>
    <row r="589" spans="1:17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</row>
    <row r="590" spans="1:17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</row>
    <row r="591" spans="1:17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</row>
    <row r="592" spans="1:17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</row>
    <row r="593" spans="1:17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</row>
    <row r="594" spans="1:17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</row>
    <row r="595" spans="1:17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</row>
    <row r="596" spans="1:17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</row>
    <row r="597" spans="1:17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</row>
    <row r="598" spans="1:17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</row>
    <row r="599" spans="1:17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</row>
    <row r="600" spans="1:17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</row>
    <row r="601" spans="1:17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</row>
    <row r="602" spans="1:17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</row>
    <row r="603" spans="1:17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</row>
    <row r="604" spans="1:17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</row>
    <row r="605" spans="1:17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</row>
    <row r="606" spans="1:17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</row>
    <row r="607" spans="1:17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</row>
    <row r="608" spans="1:17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</row>
    <row r="609" spans="1:17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</row>
    <row r="610" spans="1:17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</row>
    <row r="611" spans="1:17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</row>
    <row r="612" spans="1:17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</row>
    <row r="613" spans="1:17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</row>
    <row r="614" spans="1:17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</row>
    <row r="615" spans="1:17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</row>
    <row r="616" spans="1:17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</row>
    <row r="617" spans="1:17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</row>
    <row r="618" spans="1:17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</row>
    <row r="619" spans="1:17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</row>
    <row r="620" spans="1:17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</row>
    <row r="621" spans="1:17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</row>
    <row r="622" spans="1:17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</row>
    <row r="623" spans="1:17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</row>
    <row r="624" spans="1:17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</row>
    <row r="625" spans="1:17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</row>
    <row r="626" spans="1:17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</row>
    <row r="627" spans="1:17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</row>
    <row r="628" spans="1:17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</row>
    <row r="629" spans="1:17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</row>
    <row r="630" spans="1:17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</row>
    <row r="631" spans="1:17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</row>
    <row r="632" spans="1:17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</row>
    <row r="633" spans="1:17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</row>
    <row r="634" spans="1:17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</row>
    <row r="635" spans="1:17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</row>
    <row r="636" spans="1:17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</row>
    <row r="637" spans="1:17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</row>
    <row r="638" spans="1:17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</row>
    <row r="639" spans="1:17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</row>
    <row r="640" spans="1:17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</row>
    <row r="641" spans="1:17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</row>
    <row r="642" spans="1:17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</row>
    <row r="643" spans="1:17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</row>
    <row r="644" spans="1:17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</row>
    <row r="645" spans="1:17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</row>
    <row r="646" spans="1:17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</row>
    <row r="647" spans="1:17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</row>
    <row r="648" spans="1:17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</row>
    <row r="649" spans="1:17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</row>
    <row r="650" spans="1:17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</row>
    <row r="651" spans="1:17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</row>
    <row r="652" spans="1:17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</row>
    <row r="653" spans="1:17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</row>
    <row r="654" spans="1:17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</row>
    <row r="655" spans="1:17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</row>
    <row r="656" spans="1:17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</row>
    <row r="657" spans="1:17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</row>
    <row r="658" spans="1:17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</row>
    <row r="659" spans="1:17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</row>
    <row r="660" spans="1:17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</row>
    <row r="661" spans="1:17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</row>
    <row r="662" spans="1:17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</row>
    <row r="663" spans="1:17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</row>
    <row r="664" spans="1:17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</row>
    <row r="665" spans="1:17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</row>
    <row r="666" spans="1:17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</row>
    <row r="667" spans="1:17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</row>
    <row r="668" spans="1:17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</row>
    <row r="669" spans="1:17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</row>
    <row r="670" spans="1:17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</row>
    <row r="671" spans="1:17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</row>
    <row r="672" spans="1:17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</row>
    <row r="673" spans="1:17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</row>
    <row r="674" spans="1:17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</row>
    <row r="675" spans="1:17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</row>
    <row r="676" spans="1:17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</row>
    <row r="677" spans="1:17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</row>
    <row r="678" spans="1:17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</row>
    <row r="679" spans="1:17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</row>
    <row r="680" spans="1:17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</row>
    <row r="681" spans="1:17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</row>
    <row r="682" spans="1:17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</row>
    <row r="683" spans="1:17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</row>
    <row r="684" spans="1:17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</row>
    <row r="685" spans="1:17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</row>
    <row r="686" spans="1:17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</row>
    <row r="687" spans="1:17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</row>
    <row r="688" spans="1:17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</row>
    <row r="689" spans="1:17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</row>
    <row r="690" spans="1:17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</row>
    <row r="691" spans="1:17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</row>
    <row r="692" spans="1:17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</row>
    <row r="693" spans="1:17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</row>
    <row r="694" spans="1:17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</row>
    <row r="695" spans="1:17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</row>
    <row r="696" spans="1:17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</row>
    <row r="697" spans="1:17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</row>
    <row r="698" spans="1:17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</row>
    <row r="699" spans="1:17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</row>
    <row r="700" spans="1:17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</row>
    <row r="701" spans="1:17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</row>
    <row r="702" spans="1:17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</row>
    <row r="703" spans="1:17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</row>
    <row r="704" spans="1:17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</row>
    <row r="705" spans="1:17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</row>
    <row r="706" spans="1:17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</row>
    <row r="707" spans="1:17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</row>
    <row r="708" spans="1:17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</row>
    <row r="709" spans="1:17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</row>
    <row r="710" spans="1:17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</row>
    <row r="711" spans="1:17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</row>
    <row r="712" spans="1:17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</row>
    <row r="713" spans="1:17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</row>
    <row r="714" spans="1:17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</row>
    <row r="715" spans="1:17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</row>
    <row r="716" spans="1:17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</row>
    <row r="717" spans="1:17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</row>
    <row r="718" spans="1:17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</row>
    <row r="719" spans="1:17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</row>
    <row r="720" spans="1:17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</row>
    <row r="721" spans="1:17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</row>
    <row r="722" spans="1:17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</row>
    <row r="723" spans="1:17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</row>
    <row r="724" spans="1:17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</row>
    <row r="725" spans="1:17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</row>
    <row r="726" spans="1:17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</row>
    <row r="727" spans="1:17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</row>
    <row r="728" spans="1:17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</row>
    <row r="729" spans="1:17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</row>
    <row r="730" spans="1:17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</row>
    <row r="731" spans="1:17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</row>
    <row r="732" spans="1:17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</row>
    <row r="733" spans="1:17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</row>
    <row r="734" spans="1:17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</row>
    <row r="735" spans="1:17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</row>
    <row r="736" spans="1:17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</row>
    <row r="737" spans="1:17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</row>
    <row r="738" spans="1:17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</row>
    <row r="739" spans="1:17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</row>
    <row r="740" spans="1:17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</row>
    <row r="741" spans="1:17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</row>
    <row r="742" spans="1:17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</row>
    <row r="743" spans="1:17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</row>
    <row r="744" spans="1:17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</row>
    <row r="745" spans="1:17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</row>
    <row r="746" spans="1:17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</row>
    <row r="747" spans="1:17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</row>
    <row r="748" spans="1:17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</row>
    <row r="749" spans="1:17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</row>
    <row r="750" spans="1:17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</row>
    <row r="751" spans="1:17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</row>
    <row r="752" spans="1:17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</row>
    <row r="753" spans="1:17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</row>
    <row r="754" spans="1:17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</row>
    <row r="755" spans="1:17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</row>
    <row r="756" spans="1:17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</row>
    <row r="757" spans="1:17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</row>
    <row r="758" spans="1:17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</row>
    <row r="759" spans="1:17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</row>
    <row r="760" spans="1:17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</row>
    <row r="761" spans="1:17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</row>
    <row r="762" spans="1:17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</row>
    <row r="763" spans="1:17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</row>
    <row r="764" spans="1:17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</row>
    <row r="765" spans="1:17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</row>
    <row r="766" spans="1:17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</row>
    <row r="767" spans="1:17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</row>
    <row r="768" spans="1:17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</row>
    <row r="769" spans="1:17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</row>
    <row r="770" spans="1:17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</row>
    <row r="771" spans="1:17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</row>
    <row r="772" spans="1:17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</row>
    <row r="773" spans="1:17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</row>
    <row r="774" spans="1:17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</row>
    <row r="775" spans="1:17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</row>
    <row r="776" spans="1:17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</row>
    <row r="777" spans="1:17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</row>
    <row r="778" spans="1:17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</row>
    <row r="779" spans="1:17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</row>
    <row r="780" spans="1:17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</row>
    <row r="781" spans="1:17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</row>
    <row r="782" spans="1:17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</row>
    <row r="783" spans="1:17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</row>
    <row r="784" spans="1:17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</row>
    <row r="785" spans="1:17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</row>
    <row r="786" spans="1:17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</row>
    <row r="787" spans="1:17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</row>
    <row r="788" spans="1:17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</row>
    <row r="789" spans="1:17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</row>
    <row r="790" spans="1:17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</row>
    <row r="791" spans="1:17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</row>
    <row r="792" spans="1:17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</row>
    <row r="793" spans="1:17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</row>
    <row r="794" spans="1:17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</row>
    <row r="795" spans="1:17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</row>
    <row r="796" spans="1:17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</row>
    <row r="797" spans="1:17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</row>
    <row r="798" spans="1:17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</row>
    <row r="799" spans="1:17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</row>
    <row r="800" spans="1:17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</row>
    <row r="801" spans="1:17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</row>
    <row r="802" spans="1:17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</row>
    <row r="803" spans="1:17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</row>
    <row r="804" spans="1:17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</row>
    <row r="805" spans="1:17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</row>
    <row r="806" spans="1:17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</row>
    <row r="807" spans="1:17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</row>
    <row r="808" spans="1:17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</row>
    <row r="809" spans="1:17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</row>
    <row r="810" spans="1:17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</row>
    <row r="811" spans="1:17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</row>
    <row r="812" spans="1:17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</row>
    <row r="813" spans="1:17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</row>
    <row r="814" spans="1:17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</row>
    <row r="815" spans="1:17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</row>
    <row r="816" spans="1:17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</row>
    <row r="817" spans="1:17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</row>
    <row r="818" spans="1:17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</row>
    <row r="819" spans="1:17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</row>
    <row r="820" spans="1:17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</row>
    <row r="821" spans="1:17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</row>
    <row r="822" spans="1:17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</row>
    <row r="823" spans="1:17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</row>
    <row r="824" spans="1:17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</row>
    <row r="825" spans="1:17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</row>
    <row r="826" spans="1:17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</row>
    <row r="827" spans="1:17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</row>
    <row r="828" spans="1:17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</row>
    <row r="829" spans="1:17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</row>
    <row r="830" spans="1:17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</row>
    <row r="831" spans="1:17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</row>
    <row r="832" spans="1:17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</row>
    <row r="833" spans="1:17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</row>
    <row r="834" spans="1:17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</row>
    <row r="835" spans="1:17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</row>
    <row r="836" spans="1:17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</row>
    <row r="837" spans="1:17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</row>
    <row r="838" spans="1:17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</row>
    <row r="839" spans="1:17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</row>
    <row r="840" spans="1:17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</row>
    <row r="841" spans="1:17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</row>
    <row r="842" spans="1:17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</row>
    <row r="843" spans="1:17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</row>
    <row r="844" spans="1:17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</row>
    <row r="845" spans="1:17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</row>
    <row r="846" spans="1:17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</row>
    <row r="847" spans="1:17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</row>
    <row r="848" spans="1:17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</row>
    <row r="849" spans="1:17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</row>
    <row r="850" spans="1:17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</row>
    <row r="851" spans="1:17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</row>
    <row r="852" spans="1:17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</row>
    <row r="853" spans="1:17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</row>
    <row r="854" spans="1:17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</row>
    <row r="855" spans="1:17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</row>
    <row r="856" spans="1:17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</row>
    <row r="857" spans="1:17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</row>
    <row r="858" spans="1:17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</row>
    <row r="859" spans="1:17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</row>
    <row r="860" spans="1:17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</row>
    <row r="861" spans="1:17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</row>
    <row r="862" spans="1:17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</row>
    <row r="863" spans="1:17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</row>
    <row r="864" spans="1:17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</row>
    <row r="865" spans="1:17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</row>
    <row r="866" spans="1:17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</row>
    <row r="867" spans="1:17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</row>
    <row r="868" spans="1:17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</row>
    <row r="869" spans="1:17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</row>
    <row r="870" spans="1:17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</row>
    <row r="871" spans="1:17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</row>
    <row r="872" spans="1:17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</row>
    <row r="873" spans="1:17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</row>
    <row r="874" spans="1:17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</row>
    <row r="875" spans="1:17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</row>
    <row r="876" spans="1:17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</row>
    <row r="877" spans="1:17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</row>
    <row r="878" spans="1:17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</row>
    <row r="879" spans="1:17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</row>
    <row r="880" spans="1:17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</row>
    <row r="881" spans="1:17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</row>
    <row r="882" spans="1:17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</row>
    <row r="883" spans="1:17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</row>
    <row r="884" spans="1:17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</row>
    <row r="885" spans="1:17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</row>
    <row r="886" spans="1:17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</row>
    <row r="887" spans="1:17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</row>
    <row r="888" spans="1:17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</row>
    <row r="889" spans="1:17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</row>
    <row r="890" spans="1:17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</row>
    <row r="891" spans="1:17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</row>
    <row r="892" spans="1:17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</row>
    <row r="893" spans="1:17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</row>
    <row r="894" spans="1:17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</row>
    <row r="895" spans="1:17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</row>
    <row r="896" spans="1:17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</row>
    <row r="897" spans="1:17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</row>
    <row r="898" spans="1:17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</row>
    <row r="899" spans="1:17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</row>
    <row r="900" spans="1:17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</row>
    <row r="901" spans="1:17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</row>
    <row r="902" spans="1:17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</row>
    <row r="903" spans="1:17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</row>
    <row r="904" spans="1:17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</row>
    <row r="905" spans="1:17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</row>
    <row r="906" spans="1:17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</row>
    <row r="907" spans="1:17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</row>
    <row r="908" spans="1:17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</row>
    <row r="909" spans="1:17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</row>
    <row r="910" spans="1:17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</row>
    <row r="911" spans="1:17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</row>
    <row r="912" spans="1:17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</row>
    <row r="913" spans="1:17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</row>
    <row r="914" spans="1:17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</row>
    <row r="915" spans="1:17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</row>
    <row r="916" spans="1:17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</row>
    <row r="917" spans="1:17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</row>
    <row r="918" spans="1:17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</row>
    <row r="919" spans="1:17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</row>
    <row r="920" spans="1:17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</row>
    <row r="921" spans="1:17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</row>
    <row r="922" spans="1:17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</row>
    <row r="923" spans="1:17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</row>
    <row r="924" spans="1:17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</row>
    <row r="925" spans="1:17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</row>
    <row r="926" spans="1:17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</row>
    <row r="927" spans="1:17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</row>
    <row r="928" spans="1:17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</row>
    <row r="929" spans="1:17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</row>
    <row r="930" spans="1:17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</row>
    <row r="931" spans="1:17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</row>
    <row r="932" spans="1:17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</row>
    <row r="933" spans="1:17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</row>
    <row r="934" spans="1:17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</row>
    <row r="935" spans="1:17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</row>
    <row r="936" spans="1:17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</row>
    <row r="937" spans="1:17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</row>
    <row r="938" spans="1:17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</row>
    <row r="939" spans="1:17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</row>
    <row r="940" spans="1:17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</row>
    <row r="941" spans="1:17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</row>
    <row r="942" spans="1:17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</row>
    <row r="943" spans="1:17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</row>
    <row r="944" spans="1:17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</row>
    <row r="945" spans="1:17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</row>
    <row r="946" spans="1:17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</row>
    <row r="947" spans="1:17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</row>
    <row r="948" spans="1:17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</row>
    <row r="949" spans="1:17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</row>
    <row r="950" spans="1:17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</row>
    <row r="951" spans="1:17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</row>
    <row r="952" spans="1:17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</row>
    <row r="953" spans="1:17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</row>
    <row r="954" spans="1:17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</row>
    <row r="955" spans="1:17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</row>
    <row r="956" spans="1:17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</row>
    <row r="957" spans="1:17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</row>
    <row r="958" spans="1:17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</row>
    <row r="959" spans="1:17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</row>
    <row r="960" spans="1:17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</row>
    <row r="961" spans="1:17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</row>
    <row r="962" spans="1:17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</row>
    <row r="963" spans="1:17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</row>
    <row r="964" spans="1:17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</row>
    <row r="965" spans="1:17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</row>
    <row r="966" spans="1:17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</row>
    <row r="967" spans="1:17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</row>
    <row r="968" spans="1:17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</row>
    <row r="969" spans="1:17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</row>
    <row r="970" spans="1:17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</row>
    <row r="971" spans="1:17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</row>
    <row r="972" spans="1:17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</row>
    <row r="973" spans="1:17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</row>
    <row r="974" spans="1:17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</row>
    <row r="975" spans="1:17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</row>
    <row r="976" spans="1:17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</row>
    <row r="977" spans="1:17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</row>
    <row r="978" spans="1:17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</row>
    <row r="979" spans="1:17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</row>
    <row r="980" spans="1:17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</row>
    <row r="981" spans="1:17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</row>
    <row r="982" spans="1:17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</row>
    <row r="983" spans="1:17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</row>
    <row r="984" spans="1:17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</row>
    <row r="985" spans="1:17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</row>
    <row r="986" spans="1:17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</row>
    <row r="987" spans="1:17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</row>
    <row r="988" spans="1:17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</row>
    <row r="989" spans="1:17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</row>
    <row r="990" spans="1:17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</row>
    <row r="991" spans="1:17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</row>
    <row r="992" spans="1:17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</row>
    <row r="993" spans="1:17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</row>
    <row r="994" spans="1:17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</row>
    <row r="995" spans="1:17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</row>
    <row r="996" spans="1:17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</row>
    <row r="997" spans="1:17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</row>
    <row r="998" spans="1:17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</row>
    <row r="999" spans="1:17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</row>
    <row r="1000" spans="1:17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</row>
  </sheetData>
  <mergeCells count="13">
    <mergeCell ref="A1:Q2"/>
    <mergeCell ref="B27:J27"/>
    <mergeCell ref="B8:J8"/>
    <mergeCell ref="L8:P17"/>
    <mergeCell ref="B16:J16"/>
    <mergeCell ref="B13:J13"/>
    <mergeCell ref="B11:J11"/>
    <mergeCell ref="B19:J19"/>
    <mergeCell ref="B20:J20"/>
    <mergeCell ref="B10:J10"/>
    <mergeCell ref="B22:J22"/>
    <mergeCell ref="B14:J14"/>
    <mergeCell ref="B17:J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4"/>
  <sheetViews>
    <sheetView showGridLines="0" workbookViewId="0">
      <selection activeCell="L14" sqref="L14"/>
    </sheetView>
  </sheetViews>
  <sheetFormatPr defaultColWidth="14.42578125" defaultRowHeight="15" customHeight="1"/>
  <cols>
    <col min="1" max="9" width="8.7109375" style="58" customWidth="1"/>
    <col min="10" max="10" width="15" style="58" customWidth="1"/>
    <col min="11" max="11" width="10.5703125" style="58" customWidth="1"/>
    <col min="12" max="14" width="11.28515625" style="58" customWidth="1"/>
    <col min="15" max="17" width="8.7109375" style="58" customWidth="1"/>
    <col min="18" max="18" width="13.7109375" style="58" customWidth="1"/>
    <col min="19" max="22" width="8.7109375" style="58" customWidth="1"/>
    <col min="23" max="23" width="17" style="58" customWidth="1"/>
    <col min="24" max="26" width="8.7109375" style="58" customWidth="1"/>
  </cols>
  <sheetData>
    <row r="1" spans="1:26" ht="53.25" customHeight="1">
      <c r="A1" s="89" t="s">
        <v>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22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</row>
    <row r="3" spans="1:26">
      <c r="A3" s="4"/>
      <c r="B3" s="81" t="s">
        <v>10</v>
      </c>
      <c r="C3" s="81" t="s">
        <v>11</v>
      </c>
      <c r="D3" s="92"/>
      <c r="E3" s="92"/>
      <c r="F3" s="92"/>
      <c r="G3" s="86"/>
      <c r="H3" s="81" t="s">
        <v>12</v>
      </c>
      <c r="I3" s="86"/>
      <c r="J3" s="81" t="s">
        <v>13</v>
      </c>
      <c r="K3" s="81" t="s">
        <v>14</v>
      </c>
      <c r="L3" s="95" t="s">
        <v>15</v>
      </c>
      <c r="M3" s="79"/>
      <c r="N3" s="80"/>
      <c r="O3" s="4"/>
      <c r="P3" s="4"/>
      <c r="Q3" s="4"/>
      <c r="R3" s="4"/>
      <c r="S3" s="4"/>
      <c r="T3" s="4"/>
      <c r="U3" s="6"/>
      <c r="V3" s="6"/>
      <c r="W3" s="6"/>
      <c r="X3" s="6"/>
      <c r="Y3" s="6"/>
      <c r="Z3" s="6"/>
    </row>
    <row r="4" spans="1:26">
      <c r="A4" s="4"/>
      <c r="B4" s="82"/>
      <c r="C4" s="87"/>
      <c r="D4" s="84"/>
      <c r="E4" s="84"/>
      <c r="F4" s="84"/>
      <c r="G4" s="85"/>
      <c r="H4" s="87"/>
      <c r="I4" s="85"/>
      <c r="J4" s="82"/>
      <c r="K4" s="82"/>
      <c r="L4" s="12" t="s">
        <v>16</v>
      </c>
      <c r="M4" s="12" t="s">
        <v>17</v>
      </c>
      <c r="N4" s="12" t="s">
        <v>18</v>
      </c>
      <c r="O4" s="4"/>
      <c r="P4" s="4"/>
      <c r="Q4" s="91" t="s">
        <v>19</v>
      </c>
      <c r="R4" s="80"/>
      <c r="S4" s="4"/>
      <c r="T4" s="4"/>
      <c r="U4" s="6"/>
      <c r="V4" s="6"/>
      <c r="W4" s="6"/>
      <c r="X4" s="6"/>
      <c r="Y4" s="6"/>
      <c r="Z4" s="6"/>
    </row>
    <row r="5" spans="1:26" ht="20.25" customHeight="1">
      <c r="A5" s="4"/>
      <c r="B5" s="14">
        <v>1</v>
      </c>
      <c r="C5" s="83" t="s">
        <v>20</v>
      </c>
      <c r="D5" s="84"/>
      <c r="E5" s="84"/>
      <c r="F5" s="84"/>
      <c r="G5" s="85"/>
      <c r="H5" s="83" t="s">
        <v>21</v>
      </c>
      <c r="I5" s="85"/>
      <c r="J5" s="21" t="s">
        <v>22</v>
      </c>
      <c r="K5" s="22">
        <v>28</v>
      </c>
      <c r="L5" s="23" t="b">
        <v>0</v>
      </c>
      <c r="M5" s="25" t="b">
        <v>1</v>
      </c>
      <c r="N5" s="25" t="b">
        <v>0</v>
      </c>
      <c r="O5" s="26" t="s">
        <v>22</v>
      </c>
      <c r="P5" s="4"/>
      <c r="Q5" s="14">
        <v>1</v>
      </c>
      <c r="R5" s="28" t="s">
        <v>23</v>
      </c>
      <c r="S5" s="4"/>
      <c r="T5" s="4"/>
      <c r="U5" s="6"/>
      <c r="V5" s="6"/>
      <c r="W5" s="6"/>
      <c r="X5" s="6"/>
      <c r="Y5" s="6"/>
      <c r="Z5" s="6"/>
    </row>
    <row r="6" spans="1:26" ht="20.25" customHeight="1">
      <c r="A6" s="4"/>
      <c r="B6" s="30">
        <f t="shared" ref="B6:B24" si="0">B5+1</f>
        <v>2</v>
      </c>
      <c r="C6" s="88" t="s">
        <v>24</v>
      </c>
      <c r="D6" s="79"/>
      <c r="E6" s="79"/>
      <c r="F6" s="79"/>
      <c r="G6" s="80"/>
      <c r="H6" s="88" t="s">
        <v>23</v>
      </c>
      <c r="I6" s="80"/>
      <c r="J6" s="28" t="s">
        <v>25</v>
      </c>
      <c r="K6" s="30">
        <v>35</v>
      </c>
      <c r="L6" s="31" t="b">
        <v>0</v>
      </c>
      <c r="M6" s="32" t="b">
        <v>0</v>
      </c>
      <c r="N6" s="31" t="b">
        <v>1</v>
      </c>
      <c r="O6" s="33" t="s">
        <v>25</v>
      </c>
      <c r="P6" s="4"/>
      <c r="Q6" s="14">
        <f t="shared" ref="Q6:Q24" si="1">Q5+1</f>
        <v>2</v>
      </c>
      <c r="R6" s="28" t="s">
        <v>26</v>
      </c>
      <c r="S6" s="4"/>
      <c r="T6" s="93" t="s">
        <v>27</v>
      </c>
      <c r="U6" s="94"/>
      <c r="V6" s="94"/>
      <c r="W6" s="94"/>
      <c r="X6" s="94"/>
      <c r="Y6" s="94"/>
      <c r="Z6" s="94"/>
    </row>
    <row r="7" spans="1:26" ht="20.25" customHeight="1">
      <c r="A7" s="4"/>
      <c r="B7" s="30">
        <f t="shared" si="0"/>
        <v>3</v>
      </c>
      <c r="C7" s="78" t="s">
        <v>28</v>
      </c>
      <c r="D7" s="79"/>
      <c r="E7" s="79"/>
      <c r="F7" s="79"/>
      <c r="G7" s="80"/>
      <c r="H7" s="78" t="s">
        <v>29</v>
      </c>
      <c r="I7" s="80"/>
      <c r="J7" s="35" t="s">
        <v>22</v>
      </c>
      <c r="K7" s="36">
        <v>24</v>
      </c>
      <c r="L7" s="31" t="b">
        <v>1</v>
      </c>
      <c r="M7" s="31" t="b">
        <v>0</v>
      </c>
      <c r="N7" s="31" t="b">
        <v>0</v>
      </c>
      <c r="O7" s="4"/>
      <c r="P7" s="4"/>
      <c r="Q7" s="14">
        <f t="shared" si="1"/>
        <v>3</v>
      </c>
      <c r="R7" s="28" t="s">
        <v>29</v>
      </c>
      <c r="S7" s="4"/>
      <c r="T7" s="94"/>
      <c r="U7" s="94"/>
      <c r="V7" s="94"/>
      <c r="W7" s="94"/>
      <c r="X7" s="94"/>
      <c r="Y7" s="94"/>
      <c r="Z7" s="94"/>
    </row>
    <row r="8" spans="1:26" ht="20.25" customHeight="1">
      <c r="A8" s="4"/>
      <c r="B8" s="30">
        <f t="shared" si="0"/>
        <v>4</v>
      </c>
      <c r="C8" s="78" t="s">
        <v>30</v>
      </c>
      <c r="D8" s="79"/>
      <c r="E8" s="79"/>
      <c r="F8" s="79"/>
      <c r="G8" s="80"/>
      <c r="H8" s="78" t="s">
        <v>31</v>
      </c>
      <c r="I8" s="80"/>
      <c r="J8" s="35" t="s">
        <v>25</v>
      </c>
      <c r="K8" s="36">
        <v>30</v>
      </c>
      <c r="L8" s="31" t="b">
        <v>0</v>
      </c>
      <c r="M8" s="31" t="b">
        <v>1</v>
      </c>
      <c r="N8" s="31" t="b">
        <v>0</v>
      </c>
      <c r="O8" s="4"/>
      <c r="P8" s="4"/>
      <c r="Q8" s="14">
        <f t="shared" si="1"/>
        <v>4</v>
      </c>
      <c r="R8" s="28" t="s">
        <v>21</v>
      </c>
      <c r="S8" s="4"/>
      <c r="T8" s="94"/>
      <c r="U8" s="94"/>
      <c r="V8" s="94"/>
      <c r="W8" s="94"/>
      <c r="X8" s="94"/>
      <c r="Y8" s="94"/>
      <c r="Z8" s="94"/>
    </row>
    <row r="9" spans="1:26" ht="20.25" customHeight="1">
      <c r="A9" s="4"/>
      <c r="B9" s="30">
        <f t="shared" si="0"/>
        <v>5</v>
      </c>
      <c r="C9" s="78" t="s">
        <v>32</v>
      </c>
      <c r="D9" s="79"/>
      <c r="E9" s="79"/>
      <c r="F9" s="79"/>
      <c r="G9" s="80"/>
      <c r="H9" s="78" t="s">
        <v>21</v>
      </c>
      <c r="I9" s="80"/>
      <c r="J9" s="35" t="s">
        <v>22</v>
      </c>
      <c r="K9" s="36">
        <v>27</v>
      </c>
      <c r="L9" s="31" t="b">
        <v>0</v>
      </c>
      <c r="M9" s="31" t="b">
        <v>0</v>
      </c>
      <c r="N9" s="31" t="b">
        <v>1</v>
      </c>
      <c r="O9" s="4"/>
      <c r="P9" s="4"/>
      <c r="Q9" s="14">
        <f t="shared" si="1"/>
        <v>5</v>
      </c>
      <c r="R9" s="28" t="s">
        <v>31</v>
      </c>
      <c r="S9" s="4"/>
      <c r="T9" s="94"/>
      <c r="U9" s="94"/>
      <c r="V9" s="94"/>
      <c r="W9" s="94"/>
      <c r="X9" s="94"/>
      <c r="Y9" s="94"/>
      <c r="Z9" s="94"/>
    </row>
    <row r="10" spans="1:26" ht="20.25" customHeight="1">
      <c r="A10" s="4"/>
      <c r="B10" s="30">
        <f t="shared" si="0"/>
        <v>6</v>
      </c>
      <c r="C10" s="78" t="s">
        <v>33</v>
      </c>
      <c r="D10" s="79"/>
      <c r="E10" s="79"/>
      <c r="F10" s="79"/>
      <c r="G10" s="80"/>
      <c r="H10" s="78" t="s">
        <v>23</v>
      </c>
      <c r="I10" s="80"/>
      <c r="J10" s="35" t="s">
        <v>25</v>
      </c>
      <c r="K10" s="36">
        <v>26</v>
      </c>
      <c r="L10" s="31" t="b">
        <v>0</v>
      </c>
      <c r="M10" s="31" t="b">
        <v>0</v>
      </c>
      <c r="N10" s="31" t="b">
        <v>0</v>
      </c>
      <c r="O10" s="4"/>
      <c r="P10" s="4"/>
      <c r="Q10" s="14">
        <f t="shared" si="1"/>
        <v>6</v>
      </c>
      <c r="R10" s="28"/>
      <c r="S10" s="4"/>
      <c r="T10" s="94"/>
      <c r="U10" s="94"/>
      <c r="V10" s="94"/>
      <c r="W10" s="94"/>
      <c r="X10" s="94"/>
      <c r="Y10" s="94"/>
      <c r="Z10" s="94"/>
    </row>
    <row r="11" spans="1:26" ht="20.25" customHeight="1">
      <c r="A11" s="4"/>
      <c r="B11" s="30">
        <f t="shared" si="0"/>
        <v>7</v>
      </c>
      <c r="C11" s="78" t="s">
        <v>34</v>
      </c>
      <c r="D11" s="79"/>
      <c r="E11" s="79"/>
      <c r="F11" s="79"/>
      <c r="G11" s="80"/>
      <c r="H11" s="78" t="s">
        <v>21</v>
      </c>
      <c r="I11" s="80"/>
      <c r="J11" s="35" t="s">
        <v>22</v>
      </c>
      <c r="K11" s="36">
        <v>32</v>
      </c>
      <c r="L11" s="31" t="b">
        <v>0</v>
      </c>
      <c r="M11" s="31" t="b">
        <v>0</v>
      </c>
      <c r="N11" s="31" t="b">
        <v>0</v>
      </c>
      <c r="O11" s="4"/>
      <c r="P11" s="4"/>
      <c r="Q11" s="14">
        <f t="shared" si="1"/>
        <v>7</v>
      </c>
      <c r="R11" s="28"/>
      <c r="S11" s="4"/>
      <c r="T11" s="94"/>
      <c r="U11" s="94"/>
      <c r="V11" s="94"/>
      <c r="W11" s="94"/>
      <c r="X11" s="94"/>
      <c r="Y11" s="94"/>
      <c r="Z11" s="94"/>
    </row>
    <row r="12" spans="1:26" ht="20.25" customHeight="1">
      <c r="A12" s="4"/>
      <c r="B12" s="30">
        <f t="shared" si="0"/>
        <v>8</v>
      </c>
      <c r="C12" s="78" t="s">
        <v>35</v>
      </c>
      <c r="D12" s="79"/>
      <c r="E12" s="79"/>
      <c r="F12" s="79"/>
      <c r="G12" s="80"/>
      <c r="H12" s="78" t="s">
        <v>29</v>
      </c>
      <c r="I12" s="80"/>
      <c r="J12" s="35" t="s">
        <v>25</v>
      </c>
      <c r="K12" s="36">
        <v>29</v>
      </c>
      <c r="L12" s="31" t="b">
        <v>0</v>
      </c>
      <c r="M12" s="31" t="b">
        <v>0</v>
      </c>
      <c r="N12" s="31" t="b">
        <v>0</v>
      </c>
      <c r="O12" s="4"/>
      <c r="P12" s="4"/>
      <c r="Q12" s="14">
        <f t="shared" si="1"/>
        <v>8</v>
      </c>
      <c r="R12" s="28"/>
      <c r="S12" s="4"/>
      <c r="T12" s="94"/>
      <c r="U12" s="94"/>
      <c r="V12" s="94"/>
      <c r="W12" s="94"/>
      <c r="X12" s="94"/>
      <c r="Y12" s="94"/>
      <c r="Z12" s="94"/>
    </row>
    <row r="13" spans="1:26" ht="20.25" customHeight="1">
      <c r="A13" s="4"/>
      <c r="B13" s="30">
        <f t="shared" si="0"/>
        <v>9</v>
      </c>
      <c r="C13" s="78"/>
      <c r="D13" s="79"/>
      <c r="E13" s="79"/>
      <c r="F13" s="79"/>
      <c r="G13" s="80"/>
      <c r="H13" s="78"/>
      <c r="I13" s="80"/>
      <c r="J13" s="35"/>
      <c r="K13" s="36"/>
      <c r="L13" s="31" t="b">
        <v>0</v>
      </c>
      <c r="M13" s="31" t="b">
        <v>0</v>
      </c>
      <c r="N13" s="31" t="b">
        <v>0</v>
      </c>
      <c r="O13" s="4"/>
      <c r="P13" s="4"/>
      <c r="Q13" s="14">
        <f t="shared" si="1"/>
        <v>9</v>
      </c>
      <c r="R13" s="28"/>
      <c r="S13" s="4"/>
      <c r="T13" s="94"/>
      <c r="U13" s="94"/>
      <c r="V13" s="94"/>
      <c r="W13" s="94"/>
      <c r="X13" s="94"/>
      <c r="Y13" s="94"/>
      <c r="Z13" s="94"/>
    </row>
    <row r="14" spans="1:26" ht="20.25" customHeight="1">
      <c r="A14" s="4"/>
      <c r="B14" s="30">
        <f t="shared" si="0"/>
        <v>10</v>
      </c>
      <c r="C14" s="78"/>
      <c r="D14" s="79"/>
      <c r="E14" s="79"/>
      <c r="F14" s="79"/>
      <c r="G14" s="80"/>
      <c r="H14" s="78"/>
      <c r="I14" s="80"/>
      <c r="J14" s="35"/>
      <c r="K14" s="36"/>
      <c r="L14" s="31" t="b">
        <v>0</v>
      </c>
      <c r="M14" s="31" t="b">
        <v>0</v>
      </c>
      <c r="N14" s="31" t="b">
        <v>0</v>
      </c>
      <c r="O14" s="4"/>
      <c r="P14" s="4"/>
      <c r="Q14" s="14">
        <f t="shared" si="1"/>
        <v>10</v>
      </c>
      <c r="R14" s="28"/>
      <c r="S14" s="4"/>
      <c r="T14" s="94"/>
      <c r="U14" s="94"/>
      <c r="V14" s="94"/>
      <c r="W14" s="94"/>
      <c r="X14" s="94"/>
      <c r="Y14" s="94"/>
      <c r="Z14" s="94"/>
    </row>
    <row r="15" spans="1:26" ht="20.25" customHeight="1">
      <c r="A15" s="4"/>
      <c r="B15" s="30">
        <f t="shared" si="0"/>
        <v>11</v>
      </c>
      <c r="C15" s="78"/>
      <c r="D15" s="79"/>
      <c r="E15" s="79"/>
      <c r="F15" s="79"/>
      <c r="G15" s="80"/>
      <c r="H15" s="78"/>
      <c r="I15" s="80"/>
      <c r="J15" s="35"/>
      <c r="K15" s="36"/>
      <c r="L15" s="31" t="b">
        <v>0</v>
      </c>
      <c r="M15" s="31" t="b">
        <v>0</v>
      </c>
      <c r="N15" s="31" t="b">
        <v>0</v>
      </c>
      <c r="O15" s="4"/>
      <c r="P15" s="4"/>
      <c r="Q15" s="14">
        <f t="shared" si="1"/>
        <v>11</v>
      </c>
      <c r="R15" s="28"/>
      <c r="S15" s="4"/>
      <c r="T15" s="94"/>
      <c r="U15" s="94"/>
      <c r="V15" s="94"/>
      <c r="W15" s="94"/>
      <c r="X15" s="94"/>
      <c r="Y15" s="94"/>
      <c r="Z15" s="94"/>
    </row>
    <row r="16" spans="1:26" ht="20.25" customHeight="1">
      <c r="A16" s="4"/>
      <c r="B16" s="30">
        <f t="shared" si="0"/>
        <v>12</v>
      </c>
      <c r="C16" s="78"/>
      <c r="D16" s="79"/>
      <c r="E16" s="79"/>
      <c r="F16" s="79"/>
      <c r="G16" s="80"/>
      <c r="H16" s="78"/>
      <c r="I16" s="80"/>
      <c r="J16" s="35"/>
      <c r="K16" s="36"/>
      <c r="L16" s="31" t="b">
        <v>0</v>
      </c>
      <c r="M16" s="31" t="b">
        <v>0</v>
      </c>
      <c r="N16" s="31" t="b">
        <v>0</v>
      </c>
      <c r="O16" s="4"/>
      <c r="P16" s="4"/>
      <c r="Q16" s="14">
        <f t="shared" si="1"/>
        <v>12</v>
      </c>
      <c r="R16" s="28"/>
      <c r="S16" s="4"/>
      <c r="T16" s="94"/>
      <c r="U16" s="94"/>
      <c r="V16" s="94"/>
      <c r="W16" s="94"/>
      <c r="X16" s="94"/>
      <c r="Y16" s="94"/>
      <c r="Z16" s="94"/>
    </row>
    <row r="17" spans="1:26" ht="20.25" customHeight="1">
      <c r="A17" s="4"/>
      <c r="B17" s="30">
        <f t="shared" si="0"/>
        <v>13</v>
      </c>
      <c r="C17" s="78"/>
      <c r="D17" s="79"/>
      <c r="E17" s="79"/>
      <c r="F17" s="79"/>
      <c r="G17" s="80"/>
      <c r="H17" s="78"/>
      <c r="I17" s="80"/>
      <c r="J17" s="35"/>
      <c r="K17" s="36"/>
      <c r="L17" s="31" t="b">
        <v>0</v>
      </c>
      <c r="M17" s="31" t="b">
        <v>0</v>
      </c>
      <c r="N17" s="31" t="b">
        <v>0</v>
      </c>
      <c r="O17" s="4"/>
      <c r="P17" s="4"/>
      <c r="Q17" s="14">
        <f t="shared" si="1"/>
        <v>13</v>
      </c>
      <c r="R17" s="28"/>
      <c r="S17" s="4"/>
      <c r="T17" s="4"/>
      <c r="U17" s="6"/>
      <c r="V17" s="6"/>
      <c r="W17" s="6"/>
      <c r="X17" s="6"/>
      <c r="Y17" s="6"/>
      <c r="Z17" s="6"/>
    </row>
    <row r="18" spans="1:26" ht="20.25" customHeight="1">
      <c r="A18" s="4"/>
      <c r="B18" s="30">
        <f t="shared" si="0"/>
        <v>14</v>
      </c>
      <c r="C18" s="78"/>
      <c r="D18" s="79"/>
      <c r="E18" s="79"/>
      <c r="F18" s="79"/>
      <c r="G18" s="80"/>
      <c r="H18" s="78"/>
      <c r="I18" s="80"/>
      <c r="J18" s="35"/>
      <c r="K18" s="36"/>
      <c r="L18" s="31" t="b">
        <v>0</v>
      </c>
      <c r="M18" s="31" t="b">
        <v>0</v>
      </c>
      <c r="N18" s="31" t="b">
        <v>0</v>
      </c>
      <c r="O18" s="4"/>
      <c r="P18" s="4"/>
      <c r="Q18" s="14">
        <f t="shared" si="1"/>
        <v>14</v>
      </c>
      <c r="R18" s="28"/>
      <c r="S18" s="4"/>
      <c r="T18" s="4"/>
      <c r="U18" s="6"/>
      <c r="V18" s="6"/>
      <c r="W18" s="6"/>
      <c r="X18" s="6"/>
      <c r="Y18" s="6"/>
      <c r="Z18" s="6"/>
    </row>
    <row r="19" spans="1:26" ht="20.25" customHeight="1">
      <c r="A19" s="4"/>
      <c r="B19" s="30">
        <f t="shared" si="0"/>
        <v>15</v>
      </c>
      <c r="C19" s="78"/>
      <c r="D19" s="79"/>
      <c r="E19" s="79"/>
      <c r="F19" s="79"/>
      <c r="G19" s="80"/>
      <c r="H19" s="78"/>
      <c r="I19" s="80"/>
      <c r="J19" s="35"/>
      <c r="K19" s="36"/>
      <c r="L19" s="31" t="b">
        <v>0</v>
      </c>
      <c r="M19" s="31" t="b">
        <v>0</v>
      </c>
      <c r="N19" s="31" t="b">
        <v>0</v>
      </c>
      <c r="O19" s="4"/>
      <c r="P19" s="4"/>
      <c r="Q19" s="14">
        <f t="shared" si="1"/>
        <v>15</v>
      </c>
      <c r="R19" s="28"/>
      <c r="S19" s="4"/>
      <c r="T19" s="4"/>
      <c r="U19" s="6"/>
      <c r="V19" s="6"/>
      <c r="W19" s="6"/>
      <c r="X19" s="6"/>
      <c r="Y19" s="6"/>
      <c r="Z19" s="6"/>
    </row>
    <row r="20" spans="1:26" ht="20.25" customHeight="1">
      <c r="A20" s="4"/>
      <c r="B20" s="30">
        <f t="shared" si="0"/>
        <v>16</v>
      </c>
      <c r="C20" s="78"/>
      <c r="D20" s="79"/>
      <c r="E20" s="79"/>
      <c r="F20" s="79"/>
      <c r="G20" s="80"/>
      <c r="H20" s="78"/>
      <c r="I20" s="80"/>
      <c r="J20" s="35"/>
      <c r="K20" s="36"/>
      <c r="L20" s="31" t="b">
        <v>0</v>
      </c>
      <c r="M20" s="31" t="b">
        <v>0</v>
      </c>
      <c r="N20" s="31" t="b">
        <v>0</v>
      </c>
      <c r="O20" s="4"/>
      <c r="P20" s="4"/>
      <c r="Q20" s="14">
        <f t="shared" si="1"/>
        <v>16</v>
      </c>
      <c r="R20" s="28"/>
      <c r="S20" s="4"/>
      <c r="T20" s="4"/>
      <c r="U20" s="6"/>
      <c r="V20" s="6"/>
      <c r="W20" s="6"/>
      <c r="X20" s="6"/>
      <c r="Y20" s="6"/>
      <c r="Z20" s="6"/>
    </row>
    <row r="21" spans="1:26" ht="20.25" customHeight="1">
      <c r="A21" s="4"/>
      <c r="B21" s="30">
        <f t="shared" si="0"/>
        <v>17</v>
      </c>
      <c r="C21" s="78"/>
      <c r="D21" s="79"/>
      <c r="E21" s="79"/>
      <c r="F21" s="79"/>
      <c r="G21" s="80"/>
      <c r="H21" s="78"/>
      <c r="I21" s="80"/>
      <c r="J21" s="35"/>
      <c r="K21" s="36"/>
      <c r="L21" s="31" t="b">
        <v>0</v>
      </c>
      <c r="M21" s="31" t="b">
        <v>0</v>
      </c>
      <c r="N21" s="31" t="b">
        <v>0</v>
      </c>
      <c r="O21" s="4"/>
      <c r="P21" s="4"/>
      <c r="Q21" s="14">
        <f t="shared" si="1"/>
        <v>17</v>
      </c>
      <c r="R21" s="28"/>
      <c r="S21" s="4"/>
      <c r="T21" s="4"/>
      <c r="U21" s="6"/>
      <c r="V21" s="6"/>
      <c r="W21" s="6"/>
      <c r="X21" s="6"/>
      <c r="Y21" s="6"/>
      <c r="Z21" s="6"/>
    </row>
    <row r="22" spans="1:26" ht="20.25" customHeight="1">
      <c r="A22" s="4"/>
      <c r="B22" s="30">
        <f t="shared" si="0"/>
        <v>18</v>
      </c>
      <c r="C22" s="78"/>
      <c r="D22" s="79"/>
      <c r="E22" s="79"/>
      <c r="F22" s="79"/>
      <c r="G22" s="80"/>
      <c r="H22" s="78"/>
      <c r="I22" s="80"/>
      <c r="J22" s="35"/>
      <c r="K22" s="36"/>
      <c r="L22" s="31" t="b">
        <v>0</v>
      </c>
      <c r="M22" s="31" t="b">
        <v>0</v>
      </c>
      <c r="N22" s="31" t="b">
        <v>0</v>
      </c>
      <c r="O22" s="4"/>
      <c r="P22" s="4"/>
      <c r="Q22" s="14">
        <f t="shared" si="1"/>
        <v>18</v>
      </c>
      <c r="R22" s="28"/>
      <c r="S22" s="4"/>
      <c r="T22" s="4"/>
      <c r="U22" s="6"/>
      <c r="V22" s="6"/>
      <c r="W22" s="6"/>
      <c r="X22" s="6"/>
      <c r="Y22" s="6"/>
      <c r="Z22" s="6"/>
    </row>
    <row r="23" spans="1:26" ht="20.25" customHeight="1">
      <c r="A23" s="4"/>
      <c r="B23" s="30">
        <f t="shared" si="0"/>
        <v>19</v>
      </c>
      <c r="C23" s="78"/>
      <c r="D23" s="79"/>
      <c r="E23" s="79"/>
      <c r="F23" s="79"/>
      <c r="G23" s="80"/>
      <c r="H23" s="78"/>
      <c r="I23" s="80"/>
      <c r="J23" s="35"/>
      <c r="K23" s="36"/>
      <c r="L23" s="31" t="b">
        <v>0</v>
      </c>
      <c r="M23" s="31" t="b">
        <v>0</v>
      </c>
      <c r="N23" s="31" t="b">
        <v>0</v>
      </c>
      <c r="O23" s="4"/>
      <c r="P23" s="4"/>
      <c r="Q23" s="14">
        <f t="shared" si="1"/>
        <v>19</v>
      </c>
      <c r="R23" s="28"/>
      <c r="S23" s="4"/>
      <c r="T23" s="4"/>
      <c r="U23" s="6"/>
      <c r="V23" s="6"/>
      <c r="W23" s="6"/>
      <c r="X23" s="6"/>
      <c r="Y23" s="6"/>
      <c r="Z23" s="6"/>
    </row>
    <row r="24" spans="1:26" ht="20.25" customHeight="1">
      <c r="A24" s="4"/>
      <c r="B24" s="30">
        <f t="shared" si="0"/>
        <v>20</v>
      </c>
      <c r="C24" s="78"/>
      <c r="D24" s="79"/>
      <c r="E24" s="79"/>
      <c r="F24" s="79"/>
      <c r="G24" s="80"/>
      <c r="H24" s="78"/>
      <c r="I24" s="80"/>
      <c r="J24" s="35"/>
      <c r="K24" s="36"/>
      <c r="L24" s="31" t="b">
        <v>0</v>
      </c>
      <c r="M24" s="31" t="b">
        <v>0</v>
      </c>
      <c r="N24" s="31" t="b">
        <v>0</v>
      </c>
      <c r="O24" s="4"/>
      <c r="P24" s="4"/>
      <c r="Q24" s="14">
        <f t="shared" si="1"/>
        <v>20</v>
      </c>
      <c r="R24" s="28"/>
      <c r="S24" s="4"/>
      <c r="T24" s="4"/>
      <c r="U24" s="6"/>
      <c r="V24" s="6"/>
      <c r="W24" s="6"/>
      <c r="X24" s="6"/>
      <c r="Y24" s="6"/>
      <c r="Z24" s="6"/>
    </row>
  </sheetData>
  <mergeCells count="49">
    <mergeCell ref="H24:I24"/>
    <mergeCell ref="H15:I15"/>
    <mergeCell ref="H18:I18"/>
    <mergeCell ref="C19:G19"/>
    <mergeCell ref="H5:I5"/>
    <mergeCell ref="H23:I23"/>
    <mergeCell ref="H8:I8"/>
    <mergeCell ref="C13:G13"/>
    <mergeCell ref="H20:I20"/>
    <mergeCell ref="C24:G24"/>
    <mergeCell ref="H21:I21"/>
    <mergeCell ref="C20:G20"/>
    <mergeCell ref="H22:I22"/>
    <mergeCell ref="H17:I17"/>
    <mergeCell ref="C3:G4"/>
    <mergeCell ref="H11:I11"/>
    <mergeCell ref="C21:G21"/>
    <mergeCell ref="C12:G12"/>
    <mergeCell ref="H16:I16"/>
    <mergeCell ref="H7:I7"/>
    <mergeCell ref="C11:G11"/>
    <mergeCell ref="H19:I19"/>
    <mergeCell ref="C8:G8"/>
    <mergeCell ref="H13:I13"/>
    <mergeCell ref="H14:I14"/>
    <mergeCell ref="C17:G17"/>
    <mergeCell ref="C7:G7"/>
    <mergeCell ref="H12:I12"/>
    <mergeCell ref="C6:G6"/>
    <mergeCell ref="H9:I9"/>
    <mergeCell ref="H3:I4"/>
    <mergeCell ref="H6:I6"/>
    <mergeCell ref="A1:Z1"/>
    <mergeCell ref="C10:G10"/>
    <mergeCell ref="C9:G9"/>
    <mergeCell ref="Q4:R4"/>
    <mergeCell ref="J3:J4"/>
    <mergeCell ref="T6:Z16"/>
    <mergeCell ref="H10:I10"/>
    <mergeCell ref="L3:N3"/>
    <mergeCell ref="K3:K4"/>
    <mergeCell ref="C23:G23"/>
    <mergeCell ref="B3:B4"/>
    <mergeCell ref="C15:G15"/>
    <mergeCell ref="C5:G5"/>
    <mergeCell ref="C14:G14"/>
    <mergeCell ref="C16:G16"/>
    <mergeCell ref="C22:G22"/>
    <mergeCell ref="C18:G18"/>
  </mergeCells>
  <dataValidations count="2">
    <dataValidation type="list" allowBlank="1" showErrorMessage="1" sqref="H5:H24" xr:uid="{00000000-0002-0000-0100-000000000000}">
      <formula1>$R$5:$R24</formula1>
    </dataValidation>
    <dataValidation type="list" allowBlank="1" showErrorMessage="1" sqref="J5:J24" xr:uid="{00000000-0002-0000-0100-000001000000}">
      <formula1>$O$5:$O$6</formula1>
    </dataValidation>
  </dataValidations>
  <hyperlinks>
    <hyperlink ref="T6" r:id="rId1" xr:uid="{00000000-0004-0000-0100-000000000000}"/>
  </hyperlinks>
  <pageMargins left="0.511811024" right="0.511811024" top="0.78740157499999996" bottom="0.78740157499999996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6"/>
  <sheetViews>
    <sheetView showGridLines="0" workbookViewId="0">
      <selection activeCell="C13" sqref="C13"/>
    </sheetView>
  </sheetViews>
  <sheetFormatPr defaultColWidth="14.42578125" defaultRowHeight="15" customHeight="1"/>
  <cols>
    <col min="1" max="2" width="8.7109375" style="58" customWidth="1"/>
    <col min="3" max="3" width="13.42578125" style="58" customWidth="1"/>
    <col min="4" max="8" width="8.7109375" style="58" customWidth="1"/>
    <col min="9" max="15" width="13.28515625" style="58" customWidth="1"/>
    <col min="16" max="16" width="14.7109375" style="58" customWidth="1"/>
    <col min="17" max="17" width="18.140625" style="58" customWidth="1"/>
    <col min="18" max="18" width="19.5703125" style="58" customWidth="1"/>
    <col min="19" max="23" width="11.85546875" style="58" customWidth="1"/>
    <col min="24" max="24" width="8.140625" style="58" customWidth="1"/>
  </cols>
  <sheetData>
    <row r="1" spans="1:24" ht="54" customHeight="1">
      <c r="A1" s="89" t="s">
        <v>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2"/>
    </row>
    <row r="2" spans="1:2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</row>
    <row r="3" spans="1:24" ht="22.5" customHeight="1">
      <c r="A3" s="5"/>
      <c r="B3" s="107" t="s">
        <v>37</v>
      </c>
      <c r="C3" s="108"/>
      <c r="D3" s="7"/>
      <c r="E3" s="106" t="s">
        <v>38</v>
      </c>
      <c r="F3" s="66"/>
      <c r="G3" s="66"/>
      <c r="H3" s="66"/>
      <c r="I3" s="66"/>
      <c r="J3" s="66"/>
      <c r="K3" s="66"/>
      <c r="L3" s="66"/>
      <c r="M3" s="66"/>
      <c r="N3" s="66"/>
      <c r="O3" s="67"/>
      <c r="P3" s="4"/>
      <c r="Q3" s="103" t="s">
        <v>39</v>
      </c>
      <c r="R3" s="84"/>
      <c r="S3" s="84"/>
      <c r="T3" s="84"/>
      <c r="U3" s="84"/>
      <c r="V3" s="84"/>
      <c r="W3" s="84"/>
      <c r="X3" s="2"/>
    </row>
    <row r="4" spans="1:24">
      <c r="A4" s="6"/>
      <c r="B4" s="8" t="s">
        <v>40</v>
      </c>
      <c r="C4" s="9" t="s">
        <v>41</v>
      </c>
      <c r="D4" s="6"/>
      <c r="E4" s="10" t="s">
        <v>42</v>
      </c>
      <c r="F4" s="105" t="s">
        <v>43</v>
      </c>
      <c r="G4" s="84"/>
      <c r="H4" s="85"/>
      <c r="I4" s="11" t="s">
        <v>44</v>
      </c>
      <c r="J4" s="11" t="s">
        <v>45</v>
      </c>
      <c r="K4" s="11" t="s">
        <v>46</v>
      </c>
      <c r="L4" s="11" t="s">
        <v>47</v>
      </c>
      <c r="M4" s="11" t="s">
        <v>48</v>
      </c>
      <c r="N4" s="11" t="s">
        <v>49</v>
      </c>
      <c r="O4" s="11" t="s">
        <v>50</v>
      </c>
      <c r="P4" s="4"/>
      <c r="Q4" s="91" t="s">
        <v>43</v>
      </c>
      <c r="R4" s="79"/>
      <c r="S4" s="80"/>
      <c r="T4" s="13" t="s">
        <v>40</v>
      </c>
      <c r="U4" s="15" t="s">
        <v>51</v>
      </c>
      <c r="V4" s="16" t="s">
        <v>52</v>
      </c>
      <c r="W4" s="17" t="s">
        <v>53</v>
      </c>
      <c r="X4" s="2"/>
    </row>
    <row r="5" spans="1:24">
      <c r="A5" s="6"/>
      <c r="B5" s="18" t="s">
        <v>51</v>
      </c>
      <c r="C5" s="19" t="s">
        <v>54</v>
      </c>
      <c r="D5" s="6"/>
      <c r="E5" s="20" t="s">
        <v>16</v>
      </c>
      <c r="F5" s="104" t="s">
        <v>20</v>
      </c>
      <c r="G5" s="79"/>
      <c r="H5" s="80"/>
      <c r="I5" s="24" t="s">
        <v>40</v>
      </c>
      <c r="J5" s="21" t="s">
        <v>40</v>
      </c>
      <c r="K5" s="21" t="s">
        <v>40</v>
      </c>
      <c r="L5" s="21" t="s">
        <v>40</v>
      </c>
      <c r="M5" s="27" t="s">
        <v>52</v>
      </c>
      <c r="N5" s="27" t="s">
        <v>51</v>
      </c>
      <c r="O5" s="29" t="s">
        <v>52</v>
      </c>
      <c r="P5" s="4"/>
      <c r="Q5" s="99">
        <f ca="1">IFERROR(_xlfn.SORT(_xlfn.UNIQUE(_xlfn.FILTER(F5:F16,F5:F16&lt;&gt;""))),"")</f>
      </c>
      <c r="R5" s="79"/>
      <c r="S5" s="80"/>
      <c r="T5" s="34">
        <f t="shared" ref="T5:T16" ca="1" si="0">COUNTIFS($F:$F, $Q5, I:I, "PE") + COUNTIFS($F:$F, $Q5, J:J, "PE") + COUNTIFS($F:$F, $Q5, K:K, "PE") + COUNTIFS($F:$F, $Q5, L:L, "PE") + COUNTIFS($F:$F, $Q5, M:M, "PE") + COUNTIFS($F:$F, $Q5, N:N, "PE") + COUNTIFS($F:$F, $Q5, O:O, "PE")</f>
        <v>5</v>
      </c>
      <c r="U5" s="34">
        <f t="shared" ref="U5:U16" ca="1" si="1">COUNTIFS($F:$F, $Q5, I:I, "AU") + COUNTIFS($F:$F, $Q5, J:J, "AU") + COUNTIFS($F:$F, $Q5, K:K, "AU") + COUNTIFS($F:$F, $Q5, L:L, "AU") + COUNTIFS($F:$F, $Q5, M:M, "AU") + COUNTIFS($F:$F, $Q5, N:N, "AU") + COUNTIFS($F:$F, $Q5, O:O, "AU")</f>
        <v>2</v>
      </c>
      <c r="V5" s="34">
        <f t="shared" ref="V5:V16" ca="1" si="2">COUNTIFS($F:$F, $Q5, I:I, "DS") + COUNTIFS($F:$F, $Q5, J:J, "DS") + COUNTIFS($F:$F, $Q5, K:K, "DS") + COUNTIFS($F:$F, $Q5, L:L, "DS") + COUNTIFS($F:$F, $Q5, M:M, "DS") + COUNTIFS($F:$F, $Q5, N:N, "DS") + COUNTIFS($F:$F, $Q5, O:O, "DS")</f>
        <v>0</v>
      </c>
      <c r="W5" s="35">
        <f t="shared" ref="W5:W16" ca="1" si="3">COUNTIFS($F:$F, $Q5, I:I, "FE") + COUNTIFS($F:$F, $Q5, J:J, "FE") + COUNTIFS($F:$F, $Q5, K:K, "FE") + COUNTIFS($F:$F, $Q5, L:L, "FE") + COUNTIFS($F:$F, $Q5, M:M, "FE") + COUNTIFS($F:$F, $Q5, N:N, "FE") + COUNTIFS($F:$F, $Q5, O:O, "FE")</f>
        <v>0</v>
      </c>
      <c r="X5" s="2"/>
    </row>
    <row r="6" spans="1:24">
      <c r="A6" s="6"/>
      <c r="B6" s="37" t="s">
        <v>52</v>
      </c>
      <c r="C6" s="38" t="s">
        <v>55</v>
      </c>
      <c r="D6" s="6"/>
      <c r="E6" s="20" t="s">
        <v>16</v>
      </c>
      <c r="F6" s="104" t="s">
        <v>28</v>
      </c>
      <c r="G6" s="79"/>
      <c r="H6" s="80"/>
      <c r="I6" s="24" t="s">
        <v>40</v>
      </c>
      <c r="J6" s="21" t="s">
        <v>40</v>
      </c>
      <c r="K6" s="35" t="s">
        <v>51</v>
      </c>
      <c r="L6" s="35" t="s">
        <v>40</v>
      </c>
      <c r="M6" s="35" t="s">
        <v>40</v>
      </c>
      <c r="N6" s="35" t="s">
        <v>40</v>
      </c>
      <c r="O6" s="39" t="s">
        <v>51</v>
      </c>
      <c r="P6" s="4"/>
      <c r="Q6" s="99"/>
      <c r="R6" s="79"/>
      <c r="S6" s="80"/>
      <c r="T6" s="34">
        <f t="shared" ca="1" si="0"/>
        <v>5</v>
      </c>
      <c r="U6" s="34">
        <f t="shared" ca="1" si="1"/>
        <v>1</v>
      </c>
      <c r="V6" s="34">
        <f t="shared" ca="1" si="2"/>
        <v>1</v>
      </c>
      <c r="W6" s="35">
        <f t="shared" ca="1" si="3"/>
        <v>0</v>
      </c>
      <c r="X6" s="2"/>
    </row>
    <row r="7" spans="1:24">
      <c r="A7" s="6"/>
      <c r="B7" s="40" t="s">
        <v>53</v>
      </c>
      <c r="C7" s="41" t="s">
        <v>56</v>
      </c>
      <c r="D7" s="6"/>
      <c r="E7" s="20" t="s">
        <v>16</v>
      </c>
      <c r="F7" s="104" t="s">
        <v>34</v>
      </c>
      <c r="G7" s="79"/>
      <c r="H7" s="80"/>
      <c r="I7" s="42" t="s">
        <v>40</v>
      </c>
      <c r="J7" s="35" t="s">
        <v>51</v>
      </c>
      <c r="K7" s="35" t="s">
        <v>40</v>
      </c>
      <c r="L7" s="35" t="s">
        <v>52</v>
      </c>
      <c r="M7" s="35" t="s">
        <v>40</v>
      </c>
      <c r="N7" s="35" t="s">
        <v>40</v>
      </c>
      <c r="O7" s="39" t="s">
        <v>53</v>
      </c>
      <c r="P7" s="4"/>
      <c r="Q7" s="99"/>
      <c r="R7" s="79"/>
      <c r="S7" s="80"/>
      <c r="T7" s="34">
        <f t="shared" ca="1" si="0"/>
        <v>4</v>
      </c>
      <c r="U7" s="34">
        <f t="shared" ca="1" si="1"/>
        <v>1</v>
      </c>
      <c r="V7" s="34">
        <f t="shared" ca="1" si="2"/>
        <v>2</v>
      </c>
      <c r="W7" s="35">
        <f t="shared" ca="1" si="3"/>
        <v>0</v>
      </c>
      <c r="X7" s="2"/>
    </row>
    <row r="8" spans="1:24" ht="15.75" customHeight="1">
      <c r="A8" s="6"/>
      <c r="B8" s="6"/>
      <c r="C8" s="6"/>
      <c r="D8" s="6"/>
      <c r="E8" s="43"/>
      <c r="F8" s="96"/>
      <c r="G8" s="97"/>
      <c r="H8" s="98"/>
      <c r="I8" s="44"/>
      <c r="J8" s="45"/>
      <c r="K8" s="45"/>
      <c r="L8" s="45"/>
      <c r="M8" s="45"/>
      <c r="N8" s="45"/>
      <c r="O8" s="46"/>
      <c r="P8" s="4"/>
      <c r="Q8" s="99"/>
      <c r="R8" s="79"/>
      <c r="S8" s="80"/>
      <c r="T8" s="34">
        <f t="shared" ca="1" si="0"/>
        <v>4</v>
      </c>
      <c r="U8" s="34">
        <f t="shared" ca="1" si="1"/>
        <v>2</v>
      </c>
      <c r="V8" s="34">
        <f t="shared" ca="1" si="2"/>
        <v>1</v>
      </c>
      <c r="W8" s="35">
        <f t="shared" ca="1" si="3"/>
        <v>0</v>
      </c>
      <c r="X8" s="2"/>
    </row>
    <row r="9" spans="1:24" ht="15.75" customHeight="1">
      <c r="A9" s="6"/>
      <c r="B9" s="6"/>
      <c r="C9" s="6"/>
      <c r="D9" s="6"/>
      <c r="E9" s="20" t="s">
        <v>17</v>
      </c>
      <c r="F9" s="100" t="s">
        <v>24</v>
      </c>
      <c r="G9" s="101"/>
      <c r="H9" s="102"/>
      <c r="I9" s="47" t="s">
        <v>40</v>
      </c>
      <c r="J9" s="48" t="s">
        <v>40</v>
      </c>
      <c r="K9" s="48" t="s">
        <v>40</v>
      </c>
      <c r="L9" s="48" t="s">
        <v>51</v>
      </c>
      <c r="M9" s="48" t="s">
        <v>52</v>
      </c>
      <c r="N9" s="48" t="s">
        <v>40</v>
      </c>
      <c r="O9" s="49" t="s">
        <v>51</v>
      </c>
      <c r="P9" s="4"/>
      <c r="Q9" s="99"/>
      <c r="R9" s="79"/>
      <c r="S9" s="80"/>
      <c r="T9" s="34">
        <f t="shared" ca="1" si="0"/>
        <v>4</v>
      </c>
      <c r="U9" s="34">
        <f t="shared" ca="1" si="1"/>
        <v>1</v>
      </c>
      <c r="V9" s="34">
        <f t="shared" ca="1" si="2"/>
        <v>1</v>
      </c>
      <c r="W9" s="35">
        <f t="shared" ca="1" si="3"/>
        <v>1</v>
      </c>
      <c r="X9" s="2"/>
    </row>
    <row r="10" spans="1:24" ht="15.75" customHeight="1">
      <c r="A10" s="6"/>
      <c r="B10" s="6"/>
      <c r="C10" s="6"/>
      <c r="D10" s="6"/>
      <c r="E10" s="20" t="s">
        <v>17</v>
      </c>
      <c r="F10" s="104" t="s">
        <v>32</v>
      </c>
      <c r="G10" s="79"/>
      <c r="H10" s="80"/>
      <c r="I10" s="42" t="s">
        <v>52</v>
      </c>
      <c r="J10" s="35" t="s">
        <v>40</v>
      </c>
      <c r="K10" s="35" t="s">
        <v>40</v>
      </c>
      <c r="L10" s="35" t="s">
        <v>40</v>
      </c>
      <c r="M10" s="35" t="s">
        <v>40</v>
      </c>
      <c r="N10" s="35" t="s">
        <v>51</v>
      </c>
      <c r="O10" s="39" t="s">
        <v>52</v>
      </c>
      <c r="P10" s="4"/>
      <c r="Q10" s="99"/>
      <c r="R10" s="79"/>
      <c r="S10" s="80"/>
      <c r="T10" s="34">
        <f t="shared" ca="1" si="0"/>
        <v>5</v>
      </c>
      <c r="U10" s="34">
        <f t="shared" ca="1" si="1"/>
        <v>1</v>
      </c>
      <c r="V10" s="34">
        <f t="shared" ca="1" si="2"/>
        <v>1</v>
      </c>
      <c r="W10" s="35">
        <f t="shared" ca="1" si="3"/>
        <v>0</v>
      </c>
      <c r="X10" s="2"/>
    </row>
    <row r="11" spans="1:24" ht="15.75" customHeight="1">
      <c r="A11" s="6"/>
      <c r="B11" s="6"/>
      <c r="C11" s="6"/>
      <c r="D11" s="6"/>
      <c r="E11" s="20" t="s">
        <v>17</v>
      </c>
      <c r="F11" s="104" t="s">
        <v>35</v>
      </c>
      <c r="G11" s="79"/>
      <c r="H11" s="80"/>
      <c r="I11" s="42" t="s">
        <v>40</v>
      </c>
      <c r="J11" s="35" t="s">
        <v>52</v>
      </c>
      <c r="K11" s="35" t="s">
        <v>40</v>
      </c>
      <c r="L11" s="35" t="s">
        <v>40</v>
      </c>
      <c r="M11" s="35" t="s">
        <v>40</v>
      </c>
      <c r="N11" s="35" t="s">
        <v>53</v>
      </c>
      <c r="O11" s="39" t="s">
        <v>51</v>
      </c>
      <c r="P11" s="4"/>
      <c r="Q11" s="99"/>
      <c r="R11" s="79"/>
      <c r="S11" s="80"/>
      <c r="T11" s="34">
        <f t="shared" ca="1" si="0"/>
        <v>4</v>
      </c>
      <c r="U11" s="34">
        <f t="shared" ca="1" si="1"/>
        <v>1</v>
      </c>
      <c r="V11" s="34">
        <f t="shared" ca="1" si="2"/>
        <v>2</v>
      </c>
      <c r="W11" s="35">
        <f t="shared" ca="1" si="3"/>
        <v>0</v>
      </c>
      <c r="X11" s="2"/>
    </row>
    <row r="12" spans="1:24" ht="15.75" customHeight="1">
      <c r="A12" s="6"/>
      <c r="B12" s="6"/>
      <c r="C12" s="6"/>
      <c r="D12" s="6"/>
      <c r="E12" s="43"/>
      <c r="F12" s="96"/>
      <c r="G12" s="97"/>
      <c r="H12" s="98"/>
      <c r="I12" s="44"/>
      <c r="J12" s="45"/>
      <c r="K12" s="45"/>
      <c r="L12" s="45"/>
      <c r="M12" s="45"/>
      <c r="N12" s="45"/>
      <c r="O12" s="46"/>
      <c r="P12" s="4"/>
      <c r="Q12" s="99"/>
      <c r="R12" s="79"/>
      <c r="S12" s="80"/>
      <c r="T12" s="34">
        <f t="shared" ca="1" si="0"/>
        <v>4</v>
      </c>
      <c r="U12" s="34">
        <f t="shared" ca="1" si="1"/>
        <v>1</v>
      </c>
      <c r="V12" s="34">
        <f t="shared" ca="1" si="2"/>
        <v>1</v>
      </c>
      <c r="W12" s="35">
        <f t="shared" ca="1" si="3"/>
        <v>1</v>
      </c>
      <c r="X12" s="4"/>
    </row>
    <row r="13" spans="1:24" ht="15.75" customHeight="1">
      <c r="A13" s="6"/>
      <c r="B13" s="6"/>
      <c r="C13" s="6"/>
      <c r="D13" s="6"/>
      <c r="E13" s="20" t="s">
        <v>18</v>
      </c>
      <c r="F13" s="100" t="s">
        <v>30</v>
      </c>
      <c r="G13" s="101"/>
      <c r="H13" s="102"/>
      <c r="I13" s="47" t="s">
        <v>51</v>
      </c>
      <c r="J13" s="48" t="s">
        <v>40</v>
      </c>
      <c r="K13" s="48" t="s">
        <v>40</v>
      </c>
      <c r="L13" s="48" t="s">
        <v>40</v>
      </c>
      <c r="M13" s="48" t="s">
        <v>52</v>
      </c>
      <c r="N13" s="48" t="s">
        <v>40</v>
      </c>
      <c r="O13" s="49" t="s">
        <v>40</v>
      </c>
      <c r="P13" s="4"/>
      <c r="Q13" s="99"/>
      <c r="U13" s="34">
        <f t="shared" si="1"/>
        <v>0</v>
      </c>
      <c r="V13" s="34">
        <f t="shared" si="2"/>
        <v>0</v>
      </c>
      <c r="W13" s="35">
        <f t="shared" si="3"/>
        <v>0</v>
      </c>
      <c r="X13" s="4"/>
    </row>
    <row r="14" spans="1:24" ht="15.75" customHeight="1">
      <c r="A14" s="6"/>
      <c r="B14" s="6"/>
      <c r="C14" s="6"/>
      <c r="D14" s="6"/>
      <c r="E14" s="20" t="s">
        <v>18</v>
      </c>
      <c r="F14" s="104" t="s">
        <v>33</v>
      </c>
      <c r="G14" s="79"/>
      <c r="H14" s="80"/>
      <c r="I14" s="42" t="s">
        <v>40</v>
      </c>
      <c r="J14" s="35" t="s">
        <v>40</v>
      </c>
      <c r="K14" s="35" t="s">
        <v>40</v>
      </c>
      <c r="L14" s="35" t="s">
        <v>40</v>
      </c>
      <c r="M14" s="35" t="s">
        <v>40</v>
      </c>
      <c r="N14" s="35" t="s">
        <v>52</v>
      </c>
      <c r="O14" s="39" t="s">
        <v>51</v>
      </c>
      <c r="P14" s="4"/>
      <c r="Q14" s="99"/>
      <c r="U14" s="34">
        <f t="shared" si="1"/>
        <v>0</v>
      </c>
      <c r="V14" s="34">
        <f t="shared" si="2"/>
        <v>0</v>
      </c>
      <c r="W14" s="35">
        <f t="shared" si="3"/>
        <v>0</v>
      </c>
      <c r="X14" s="4"/>
    </row>
    <row r="15" spans="1:24" ht="15.75" customHeight="1">
      <c r="A15" s="6"/>
      <c r="B15" s="6"/>
      <c r="C15" s="6"/>
      <c r="D15" s="6"/>
      <c r="E15" s="20" t="s">
        <v>18</v>
      </c>
      <c r="F15" s="104"/>
      <c r="G15" s="79"/>
      <c r="H15" s="80"/>
      <c r="I15" s="42"/>
      <c r="J15" s="35"/>
      <c r="K15" s="35"/>
      <c r="L15" s="35"/>
      <c r="M15" s="35"/>
      <c r="N15" s="35"/>
      <c r="O15" s="39"/>
      <c r="P15" s="4"/>
      <c r="Q15" s="99"/>
      <c r="U15" s="34">
        <f t="shared" si="1"/>
        <v>0</v>
      </c>
      <c r="V15" s="34">
        <f t="shared" si="2"/>
        <v>0</v>
      </c>
      <c r="W15" s="35">
        <f t="shared" si="3"/>
        <v>0</v>
      </c>
      <c r="X15" s="4"/>
    </row>
    <row r="16" spans="1:24" ht="15.75" customHeight="1">
      <c r="A16" s="6"/>
      <c r="B16" s="6"/>
      <c r="C16" s="6"/>
      <c r="D16" s="6"/>
      <c r="E16" s="20" t="s">
        <v>18</v>
      </c>
      <c r="F16" s="104"/>
      <c r="G16" s="79"/>
      <c r="H16" s="80"/>
      <c r="I16" s="42"/>
      <c r="J16" s="35"/>
      <c r="K16" s="35"/>
      <c r="L16" s="35"/>
      <c r="M16" s="35"/>
      <c r="N16" s="35"/>
      <c r="O16" s="39"/>
      <c r="P16" s="4"/>
      <c r="Q16" s="99"/>
      <c r="U16" s="34">
        <f t="shared" si="1"/>
        <v>0</v>
      </c>
      <c r="V16" s="34">
        <f t="shared" si="2"/>
        <v>0</v>
      </c>
      <c r="W16" s="35">
        <f t="shared" si="3"/>
        <v>0</v>
      </c>
      <c r="X16" s="4"/>
    </row>
  </sheetData>
  <mergeCells count="30">
    <mergeCell ref="Q5:S5"/>
    <mergeCell ref="F5:H5"/>
    <mergeCell ref="B3:C3"/>
    <mergeCell ref="Q16:S16"/>
    <mergeCell ref="F11:H11"/>
    <mergeCell ref="Q12:S12"/>
    <mergeCell ref="F10:H10"/>
    <mergeCell ref="F16:H16"/>
    <mergeCell ref="F12:H12"/>
    <mergeCell ref="F15:H15"/>
    <mergeCell ref="Q15:S15"/>
    <mergeCell ref="F14:H14"/>
    <mergeCell ref="Q14:S14"/>
    <mergeCell ref="Q10:S10"/>
    <mergeCell ref="Q4:S4"/>
    <mergeCell ref="F8:H8"/>
    <mergeCell ref="Q6:S6"/>
    <mergeCell ref="A1:W1"/>
    <mergeCell ref="F13:H13"/>
    <mergeCell ref="Q9:S9"/>
    <mergeCell ref="Q3:W3"/>
    <mergeCell ref="F9:H9"/>
    <mergeCell ref="Q11:S11"/>
    <mergeCell ref="F7:H7"/>
    <mergeCell ref="F4:H4"/>
    <mergeCell ref="Q13:S13"/>
    <mergeCell ref="Q7:S7"/>
    <mergeCell ref="F6:H6"/>
    <mergeCell ref="Q8:S8"/>
    <mergeCell ref="E3:O3"/>
  </mergeCells>
  <conditionalFormatting sqref="F5:H16">
    <cfRule type="cellIs" dxfId="5" priority="1" operator="equal">
      <formula>0</formula>
    </cfRule>
  </conditionalFormatting>
  <conditionalFormatting sqref="Q5:W16">
    <cfRule type="cellIs" dxfId="4" priority="7" operator="equal">
      <formula>0</formula>
    </cfRule>
  </conditionalFormatting>
  <conditionalFormatting sqref="T4:W4 I5:O16">
    <cfRule type="cellIs" dxfId="3" priority="2" operator="equal">
      <formula>"PE"</formula>
    </cfRule>
    <cfRule type="cellIs" dxfId="2" priority="3" operator="equal">
      <formula>"FE"</formula>
    </cfRule>
    <cfRule type="cellIs" dxfId="1" priority="4" operator="equal">
      <formula>"DS"</formula>
    </cfRule>
    <cfRule type="cellIs" dxfId="0" priority="5" operator="equal">
      <formula>"AU"</formula>
    </cfRule>
    <cfRule type="cellIs" priority="6" operator="equal">
      <formula>"PE"</formula>
    </cfRule>
  </conditionalFormatting>
  <dataValidations count="1">
    <dataValidation type="list" allowBlank="1" showErrorMessage="1" sqref="I5:O16" xr:uid="{00000000-0002-0000-0200-000001000000}">
      <formula1>$B$4:$B$7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'Cadastro de Funcionários'!$C$5:$G16</xm:f>
          </x14:formula1>
          <xm:sqref>F5:F16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0"/>
  <sheetViews>
    <sheetView showGridLines="0" workbookViewId="0">
      <selection sqref="A1:W1"/>
    </sheetView>
  </sheetViews>
  <sheetFormatPr defaultColWidth="14.42578125" defaultRowHeight="15" customHeight="1"/>
  <cols>
    <col min="1" max="21" width="8.7109375" style="58" customWidth="1"/>
  </cols>
  <sheetData>
    <row r="1" spans="1:32" ht="54.75" customHeight="1">
      <c r="A1" s="89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51"/>
      <c r="Y1" s="51"/>
      <c r="Z1" s="51"/>
      <c r="AA1" s="51"/>
      <c r="AB1" s="51"/>
      <c r="AC1" s="52"/>
      <c r="AD1" s="52"/>
      <c r="AE1" s="52"/>
      <c r="AF1" s="52"/>
    </row>
    <row r="2" spans="1:3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3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32">
      <c r="A4" s="53"/>
      <c r="B4" s="53"/>
      <c r="C4" s="54" t="s">
        <v>37</v>
      </c>
      <c r="D4" s="55" t="s">
        <v>57</v>
      </c>
      <c r="E4" s="53"/>
      <c r="F4" s="53"/>
      <c r="G4" s="53"/>
      <c r="H4" s="53"/>
      <c r="I4" s="53"/>
      <c r="J4" s="53"/>
      <c r="K4" s="53"/>
      <c r="L4" s="53"/>
    </row>
    <row r="5" spans="1:32">
      <c r="A5" s="53"/>
      <c r="B5" s="53"/>
      <c r="C5" s="54" t="s">
        <v>40</v>
      </c>
      <c r="D5" s="54">
        <f>COUNTIF(Escala!$I5:$O1000, "PE")</f>
        <v>35</v>
      </c>
      <c r="E5" s="53"/>
      <c r="F5" s="53"/>
      <c r="G5" s="53"/>
      <c r="H5" s="53"/>
      <c r="I5" s="53"/>
      <c r="J5" s="53"/>
      <c r="K5" s="53"/>
      <c r="L5" s="53"/>
      <c r="O5" s="56" t="s">
        <v>58</v>
      </c>
      <c r="P5" s="56" t="s">
        <v>40</v>
      </c>
      <c r="Q5" s="56" t="s">
        <v>51</v>
      </c>
      <c r="R5" s="56" t="s">
        <v>52</v>
      </c>
      <c r="S5" s="56" t="s">
        <v>53</v>
      </c>
    </row>
    <row r="6" spans="1:32">
      <c r="A6" s="53"/>
      <c r="B6" s="53"/>
      <c r="C6" s="54" t="s">
        <v>51</v>
      </c>
      <c r="D6" s="54">
        <f>COUNTIF(Escala!$I5:$O1000, "AU")</f>
      </c>
      <c r="E6" s="53"/>
      <c r="F6" s="53"/>
      <c r="G6" s="53"/>
      <c r="H6" s="53"/>
      <c r="I6" s="53"/>
      <c r="J6" s="53"/>
      <c r="K6" s="53"/>
      <c r="L6" s="53"/>
      <c r="O6" s="56" t="s">
        <v>44</v>
      </c>
      <c r="P6" s="57">
        <f>COUNTIF(Escala!$I$5:$I1000, "PE")</f>
        <v>6</v>
      </c>
      <c r="Q6" s="57">
        <f>COUNTIF(Escala!$I$5:$I1000, "AU")</f>
        <v>1</v>
      </c>
      <c r="R6" s="57">
        <f>COUNTIF(Escala!$I$5:$I1000, "DS")</f>
        <v>1</v>
      </c>
      <c r="S6" s="57">
        <f>COUNTIF(Escala!$I$5:$I1000, "FE")</f>
        <v>0</v>
      </c>
      <c r="T6" s="57"/>
    </row>
    <row r="7" spans="1:32">
      <c r="A7" s="53"/>
      <c r="B7" s="53"/>
      <c r="C7" s="54" t="s">
        <v>52</v>
      </c>
      <c r="D7" s="54">
        <f>COUNTIF(Escala!$I5:$O1000, "DS")</f>
      </c>
      <c r="E7" s="53"/>
      <c r="F7" s="53"/>
      <c r="G7" s="53"/>
      <c r="H7" s="53"/>
      <c r="I7" s="53"/>
      <c r="J7" s="53"/>
      <c r="K7" s="53"/>
      <c r="L7" s="53"/>
      <c r="O7" s="56" t="s">
        <v>45</v>
      </c>
      <c r="P7" s="57">
        <f>COUNTIF(Escala!$J$5:$J1000, "PE")</f>
        <v>6</v>
      </c>
      <c r="Q7" s="57">
        <f>COUNTIF(Escala!$J$5:$J1000, "AU")</f>
        <v>1</v>
      </c>
      <c r="R7" s="57">
        <f>COUNTIF(Escala!$J$5:$J1000, "DS")</f>
        <v>1</v>
      </c>
      <c r="S7" s="57">
        <f>COUNTIF(Escala!$J$5:$J1000, "FE")</f>
        <v>0</v>
      </c>
    </row>
    <row r="8" spans="1:32">
      <c r="A8" s="53"/>
      <c r="B8" s="53"/>
      <c r="C8" s="54" t="s">
        <v>53</v>
      </c>
      <c r="D8" s="54">
        <f>COUNTIF(Escala!$I5:$O1000, "FE")</f>
      </c>
      <c r="E8" s="53"/>
      <c r="F8" s="53"/>
      <c r="G8" s="53"/>
      <c r="H8" s="53"/>
      <c r="I8" s="53"/>
      <c r="J8" s="53"/>
      <c r="K8" s="53"/>
      <c r="L8" s="53"/>
      <c r="O8" s="56" t="s">
        <v>46</v>
      </c>
      <c r="P8" s="57">
        <f>COUNTIF(Escala!$K$5:$K1000, "PE")</f>
        <v>7</v>
      </c>
      <c r="Q8" s="57">
        <f>COUNTIF(Escala!$K$5:$K1000, "AU")</f>
        <v>1</v>
      </c>
      <c r="R8" s="57">
        <f>COUNTIF(Escala!$K$5:$K1000, "DS")</f>
        <v>0</v>
      </c>
      <c r="S8" s="57">
        <f>COUNTIF(Escala!$K$5:$K1000, "FE")</f>
        <v>0</v>
      </c>
    </row>
    <row r="9" spans="1:3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O9" s="56" t="s">
        <v>47</v>
      </c>
      <c r="P9" s="57">
        <f>COUNTIF(Escala!$L$5:$L1000, "PE")</f>
        <v>6</v>
      </c>
      <c r="Q9" s="57">
        <f>COUNTIF(Escala!$L$5:$L1000, "AU")</f>
        <v>1</v>
      </c>
      <c r="R9" s="57">
        <f>COUNTIF(Escala!$L$5:$L1000, "DS")</f>
        <v>1</v>
      </c>
      <c r="S9" s="57">
        <f>COUNTIF(Escala!$L$5:$L1000, "FE")</f>
        <v>0</v>
      </c>
    </row>
    <row r="10" spans="1:3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O10" s="56" t="s">
        <v>48</v>
      </c>
      <c r="P10" s="57">
        <f>COUNTIF(Escala!$M$5:$M1000, "PE")</f>
        <v>5</v>
      </c>
      <c r="Q10" s="57">
        <f>COUNTIF(Escala!$M$5:$M1000, "AU")</f>
        <v>0</v>
      </c>
      <c r="R10" s="57">
        <f>COUNTIF(Escala!$M$5:$M1000, "DS")</f>
        <v>3</v>
      </c>
      <c r="S10" s="57">
        <f>COUNTIF(Escala!$M$5:$M1000, "FE")</f>
        <v>0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O11" s="56" t="s">
        <v>49</v>
      </c>
      <c r="P11" s="57">
        <f>COUNTIF(Escala!$N$5:$N1000, "PE")</f>
        <v>4</v>
      </c>
      <c r="Q11" s="57">
        <f>COUNTIF(Escala!$N$5:$N1000, "AU")</f>
        <v>2</v>
      </c>
      <c r="R11" s="57">
        <f>COUNTIF(Escala!$N$5:$N1000, "DS")</f>
        <v>1</v>
      </c>
      <c r="S11" s="57">
        <f>COUNTIF(Escala!$N$5:$N1000, "FE")</f>
        <v>1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O12" s="56" t="s">
        <v>50</v>
      </c>
      <c r="P12" s="57">
        <f>COUNTIF(Escala!$O$5:$O1000, "PE")</f>
        <v>1</v>
      </c>
      <c r="Q12" s="57">
        <f>COUNTIF(Escala!$O$5:$O1000, "AU")</f>
        <v>4</v>
      </c>
      <c r="R12" s="57">
        <f>COUNTIF(Escala!$O$5:$O1000, "DS")</f>
        <v>2</v>
      </c>
      <c r="S12" s="57">
        <f>COUNTIF(Escala!$O$5:$O1000, "FE")</f>
        <v>1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20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20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21" spans="1:20" ht="15.75" customHeight="1"/>
    <row r="22" spans="1:20" ht="15.75" customHeight="1"/>
    <row r="23" spans="1:20" ht="15.75" customHeight="1"/>
    <row r="24" spans="1:20" ht="15.75" customHeight="1">
      <c r="D24" s="56" t="s">
        <v>58</v>
      </c>
      <c r="E24" s="56" t="s">
        <v>40</v>
      </c>
      <c r="F24" s="56" t="s">
        <v>51</v>
      </c>
      <c r="G24" s="56" t="s">
        <v>52</v>
      </c>
      <c r="H24" s="56" t="s">
        <v>53</v>
      </c>
      <c r="P24" s="56" t="s">
        <v>58</v>
      </c>
      <c r="Q24" s="56" t="s">
        <v>40</v>
      </c>
      <c r="R24" s="56" t="s">
        <v>51</v>
      </c>
      <c r="S24" s="56" t="s">
        <v>52</v>
      </c>
      <c r="T24" s="56" t="s">
        <v>53</v>
      </c>
    </row>
    <row r="25" spans="1:20" ht="15.75" customHeight="1">
      <c r="D25" s="56" t="s">
        <v>44</v>
      </c>
      <c r="E25" s="57">
        <f>COUNTIFS(Escala!$E$4:$E1000, "I", Escala!$I$4:$I1000, E$24)</f>
        <v>3</v>
      </c>
      <c r="F25" s="57">
        <f>COUNTIFS(Escala!$E$4:$E1000, "I", Escala!$I$4:$I1000, F$24)</f>
        <v>0</v>
      </c>
      <c r="G25" s="57">
        <f>COUNTIFS(Escala!$E$4:$E1000, "I", Escala!$I$4:$I1000, G$24)</f>
        <v>0</v>
      </c>
      <c r="H25" s="57">
        <f>COUNTIFS(Escala!$E$4:$E1000, "I", Escala!$I$4:$I1000, H$24)</f>
        <v>0</v>
      </c>
      <c r="P25" s="56" t="s">
        <v>44</v>
      </c>
      <c r="Q25" s="57">
        <f>COUNTIFS(Escala!$E$4:$E1000, "II", Escala!$I$4:$I1000, Q$24)</f>
        <v>2</v>
      </c>
      <c r="R25" s="57">
        <f>COUNTIFS(Escala!$E$4:$E1000, "II", Escala!$I$4:$I1000, R$24)</f>
        <v>0</v>
      </c>
      <c r="S25" s="57">
        <f>COUNTIFS(Escala!$E$4:$E1000, "II", Escala!$I$4:$I1000, S$24)</f>
        <v>1</v>
      </c>
      <c r="T25" s="57">
        <f>COUNTIFS(Escala!$E$4:$E1000, "II", Escala!$I$4:$I1000, T$24)</f>
        <v>0</v>
      </c>
    </row>
    <row r="26" spans="1:20" ht="15.75" customHeight="1">
      <c r="D26" s="56" t="s">
        <v>45</v>
      </c>
      <c r="E26" s="57">
        <f>COUNTIFS(Escala!$E$4:$E1000, "I", Escala!$J$4:$J1000, E$24)</f>
        <v>2</v>
      </c>
      <c r="F26" s="57">
        <f>COUNTIFS(Escala!$E$4:$E1000, "I", Escala!$J$4:$J1000, F$24)</f>
        <v>1</v>
      </c>
      <c r="G26" s="57">
        <f>COUNTIFS(Escala!$E$4:$E1000, "I", Escala!$J$4:$J1000, G$24)</f>
        <v>0</v>
      </c>
      <c r="H26" s="57">
        <f>COUNTIFS(Escala!$E$4:$E1000, "I", Escala!$J$4:$J1000, H$24)</f>
        <v>0</v>
      </c>
      <c r="P26" s="56" t="s">
        <v>45</v>
      </c>
      <c r="Q26" s="57">
        <f>COUNTIFS(Escala!$E$4:$E1000, "II", Escala!$J$4:$J1000, Q$24)</f>
        <v>2</v>
      </c>
      <c r="R26" s="57">
        <f>COUNTIFS(Escala!$E$4:$E1000, "II", Escala!$J$4:$J1000, R$24)</f>
        <v>0</v>
      </c>
      <c r="S26" s="57">
        <f>COUNTIFS(Escala!$E$4:$E1000, "II", Escala!$J$4:$J1000, S$24)</f>
        <v>1</v>
      </c>
      <c r="T26" s="57">
        <f>COUNTIFS(Escala!$E$4:$E1000, "II", Escala!$J$4:$J1000, T$24)</f>
        <v>0</v>
      </c>
    </row>
    <row r="27" spans="1:20" ht="15.75" customHeight="1">
      <c r="D27" s="56" t="s">
        <v>46</v>
      </c>
      <c r="E27" s="57">
        <f>COUNTIFS(Escala!$E$4:$E1000, "I", Escala!$K$4:$K1000, E$24)</f>
        <v>2</v>
      </c>
      <c r="F27" s="57">
        <f>COUNTIFS(Escala!$E$4:$E1000, "I", Escala!$K$4:$K1000, F$24)</f>
        <v>1</v>
      </c>
      <c r="G27" s="57">
        <f>COUNTIFS(Escala!$E$4:$E1000, "I", Escala!$K$4:$K1000, G$24)</f>
        <v>0</v>
      </c>
      <c r="H27" s="57">
        <f>COUNTIFS(Escala!$E$4:$E1000, "I", Escala!$K$4:$K1000, H$24)</f>
        <v>0</v>
      </c>
      <c r="P27" s="56" t="s">
        <v>46</v>
      </c>
      <c r="Q27" s="57">
        <f>COUNTIFS(Escala!$E$4:$E1000, "II", Escala!$K$4:$K1000, Q$24)</f>
        <v>3</v>
      </c>
      <c r="R27" s="57">
        <f>COUNTIFS(Escala!$E$4:$E1000, "II", Escala!$K$4:$K1000, R$24)</f>
        <v>0</v>
      </c>
      <c r="S27" s="57">
        <f>COUNTIFS(Escala!$E$4:$E1000, "II", Escala!$K$4:$K1000, S$24)</f>
        <v>0</v>
      </c>
      <c r="T27" s="57">
        <f>COUNTIFS(Escala!$E$4:$E1000, "II", Escala!$K$4:$K1000, T$24)</f>
        <v>0</v>
      </c>
    </row>
    <row r="28" spans="1:20" ht="15.75" customHeight="1">
      <c r="D28" s="56" t="s">
        <v>47</v>
      </c>
      <c r="E28" s="57">
        <f>COUNTIFS(Escala!$E$4:$E1000, "I", Escala!$L$4:$L1000, E$24)</f>
        <v>2</v>
      </c>
      <c r="F28" s="57">
        <f>COUNTIFS(Escala!$E$4:$E1000, "I", Escala!$L$4:$L1000, F$24)</f>
        <v>0</v>
      </c>
      <c r="G28" s="57">
        <f>COUNTIFS(Escala!$E$4:$E1000, "I", Escala!$L$4:$L1000, G$24)</f>
        <v>1</v>
      </c>
      <c r="H28" s="57">
        <f>COUNTIFS(Escala!$E$4:$E1000, "I", Escala!$L$4:$L1000, H$24)</f>
        <v>0</v>
      </c>
      <c r="P28" s="56" t="s">
        <v>47</v>
      </c>
      <c r="Q28" s="57">
        <f>COUNTIFS(Escala!$E$4:$E1000, "II", Escala!$L$4:$L1000, Q$24)</f>
        <v>2</v>
      </c>
      <c r="R28" s="57">
        <f>COUNTIFS(Escala!$E$4:$E1000, "II", Escala!$L$4:$L1000, R$24)</f>
        <v>1</v>
      </c>
      <c r="S28" s="57">
        <f>COUNTIFS(Escala!$E$4:$E1000, "II", Escala!$L$4:$L1000, S$24)</f>
        <v>0</v>
      </c>
      <c r="T28" s="57">
        <f>COUNTIFS(Escala!$E$4:$E1000, "II", Escala!$L$4:$L1000, T$24)</f>
        <v>0</v>
      </c>
    </row>
    <row r="29" spans="1:20" ht="15.75" customHeight="1">
      <c r="D29" s="56" t="s">
        <v>48</v>
      </c>
      <c r="E29" s="57">
        <f>COUNTIFS(Escala!$E$4:$E1000, "I", Escala!$M$4:$M1000, E$24)</f>
        <v>2</v>
      </c>
      <c r="F29" s="57">
        <f>COUNTIFS(Escala!$E$4:$E1000, "I", Escala!$M$4:$M1000, F$24)</f>
        <v>1</v>
      </c>
      <c r="G29" s="57">
        <f>COUNTIFS(Escala!$E$4:$E1000, "I", Escala!$M$4:$M1000, G$24)</f>
        <v>0</v>
      </c>
      <c r="H29" s="57">
        <f>COUNTIFS(Escala!$E$4:$E1000, "I", Escala!$M$4:$M1000, H$24)</f>
        <v>0</v>
      </c>
      <c r="P29" s="56" t="s">
        <v>48</v>
      </c>
      <c r="Q29" s="57">
        <f>COUNTIFS(Escala!$E$4:$E1000, "II", Escala!$M$4:$M1000, Q$24)</f>
        <v>3</v>
      </c>
      <c r="R29" s="57">
        <f>COUNTIFS(Escala!$E$4:$E1000, "II", Escala!$M$4:$M1000, R$24)</f>
        <v>0</v>
      </c>
      <c r="S29" s="57">
        <f>COUNTIFS(Escala!$E$4:$E1000, "II", Escala!$M$4:$M1000, S$24)</f>
        <v>0</v>
      </c>
      <c r="T29" s="57">
        <f>COUNTIFS(Escala!$E$4:$E1000, "II", Escala!$M$4:$M1000, T$24)</f>
        <v>0</v>
      </c>
    </row>
    <row r="30" spans="1:20" ht="15.75" customHeight="1">
      <c r="D30" s="56" t="s">
        <v>49</v>
      </c>
      <c r="E30" s="57">
        <f>COUNTIFS(Escala!$E$4:$E1000, "I", Escala!$N$4:$N1000, E$24)</f>
        <v>2</v>
      </c>
      <c r="F30" s="57">
        <f>COUNTIFS(Escala!$E$4:$E1000, "I", Escala!$N$4:$N1000, F$24)</f>
        <v>1</v>
      </c>
      <c r="G30" s="57">
        <f>COUNTIFS(Escala!$E$4:$E1000, "I", Escala!$N$4:$N1000, G$24)</f>
        <v>0</v>
      </c>
      <c r="H30" s="57">
        <f>COUNTIFS(Escala!$E$4:$E1000, "I", Escala!$N$4:$N1000, H$24)</f>
        <v>0</v>
      </c>
      <c r="P30" s="56" t="s">
        <v>49</v>
      </c>
      <c r="Q30" s="57">
        <f>COUNTIFS(Escala!$E$4:$E1000, "II", Escala!$N$4:$N1000, Q$24)</f>
        <v>1</v>
      </c>
      <c r="R30" s="57">
        <f>COUNTIFS(Escala!$E$4:$E1000, "II", Escala!$N$4:$N1000, R$24)</f>
        <v>1</v>
      </c>
      <c r="S30" s="57">
        <f>COUNTIFS(Escala!$E$4:$E1000, "II", Escala!$N$4:$N1000, S$24)</f>
        <v>0</v>
      </c>
      <c r="T30" s="57">
        <f>COUNTIFS(Escala!$E$4:$E1000, "II", Escala!$N$4:$N1000, T$24)</f>
        <v>1</v>
      </c>
    </row>
    <row r="31" spans="1:20" ht="15.75" customHeight="1">
      <c r="D31" s="56" t="s">
        <v>50</v>
      </c>
      <c r="E31" s="57">
        <f>COUNTIFS(Escala!$E$4:$E1000, "I", Escala!$O$4:$O1000, E$24)</f>
        <v>0</v>
      </c>
      <c r="F31" s="57">
        <f>COUNTIFS(Escala!$E$4:$E1000, "I", Escala!$O$4:$O1000, F$24)</f>
        <v>1</v>
      </c>
      <c r="G31" s="57">
        <f>COUNTIFS(Escala!$E$4:$E1000, "I", Escala!$O$4:$O1000, G$24)</f>
        <v>1</v>
      </c>
      <c r="H31" s="57">
        <f>COUNTIFS(Escala!$E$4:$E1000, "I", Escala!$O$4:$O1000, H$24)</f>
        <v>1</v>
      </c>
      <c r="P31" s="56" t="s">
        <v>50</v>
      </c>
      <c r="Q31" s="57">
        <f>COUNTIFS(Escala!$E$4:$E1000, "II", Escala!$O$4:$O1000, Q$24)</f>
        <v>0</v>
      </c>
      <c r="R31" s="57">
        <f>COUNTIFS(Escala!$E$4:$E1000, "II", Escala!$O$4:$O1000, R$24)</f>
        <v>2</v>
      </c>
      <c r="S31" s="57">
        <f>COUNTIFS(Escala!$E$4:$E1000, "II", Escala!$O$4:$O1000, S$24)</f>
        <v>1</v>
      </c>
      <c r="T31" s="57">
        <f>COUNTIFS(Escala!$E$4:$E1000, "II", Escala!$O$4:$O1000, T$24)</f>
        <v>0</v>
      </c>
    </row>
    <row r="32" spans="1:20" ht="15.75" customHeight="1"/>
    <row r="33" spans="11:15" ht="15.75" customHeight="1"/>
    <row r="34" spans="11:15" ht="15.75" customHeight="1"/>
    <row r="35" spans="11:15" ht="15.75" customHeight="1"/>
    <row r="36" spans="11:15" ht="15.75" customHeight="1"/>
    <row r="37" spans="11:15" ht="15.75" customHeight="1"/>
    <row r="38" spans="11:15" ht="15.75" customHeight="1"/>
    <row r="39" spans="11:15" ht="15.75" customHeight="1"/>
    <row r="40" spans="11:15" ht="15.75" customHeight="1"/>
    <row r="41" spans="11:15" ht="15.75" customHeight="1"/>
    <row r="42" spans="11:15" ht="15.75" customHeight="1"/>
    <row r="43" spans="11:15" ht="15.75" customHeight="1"/>
    <row r="44" spans="11:15" ht="15.75" customHeight="1"/>
    <row r="45" spans="11:15" ht="15.75" customHeight="1">
      <c r="K45" s="56" t="s">
        <v>58</v>
      </c>
      <c r="L45" s="56" t="s">
        <v>40</v>
      </c>
      <c r="M45" s="56" t="s">
        <v>51</v>
      </c>
      <c r="N45" s="56" t="s">
        <v>52</v>
      </c>
      <c r="O45" s="56" t="s">
        <v>53</v>
      </c>
    </row>
    <row r="46" spans="11:15" ht="15.75" customHeight="1">
      <c r="K46" s="56" t="s">
        <v>44</v>
      </c>
      <c r="L46" s="57">
        <f>COUNTIFS(Escala!$E$4:$E1000, "III", Escala!$I$4:$I1000, L45)</f>
        <v>2</v>
      </c>
      <c r="M46" s="57">
        <f>COUNTIFS(Escala!$E$4:$E1000, "III", Escala!$I$4:$I1000, M45)</f>
        <v>0</v>
      </c>
      <c r="N46" s="57">
        <f>COUNTIFS(Escala!$E$4:$E1000, "III", Escala!$I$4:$I1000, N45)</f>
        <v>1</v>
      </c>
      <c r="O46" s="57">
        <f>COUNTIFS(Escala!$E$4:$E1000, "III", Escala!$I$4:$I1000, O$45)</f>
        <v>0</v>
      </c>
    </row>
    <row r="47" spans="11:15" ht="15.75" customHeight="1">
      <c r="K47" s="56" t="s">
        <v>45</v>
      </c>
      <c r="L47" s="57">
        <f>COUNTIFS(Escala!$E$4:$E1000, "III", Escala!$J$4:$J1000, L45)</f>
        <v>2</v>
      </c>
      <c r="M47" s="57">
        <f>COUNTIFS(Escala!$E$4:$E1000, "III", Escala!$J$4:$J1000, M45)</f>
        <v>0</v>
      </c>
      <c r="N47" s="57">
        <f>COUNTIFS(Escala!$E$4:$E1000, "III", Escala!$J$4:$J1000, N45)</f>
        <v>1</v>
      </c>
      <c r="O47" s="57">
        <f>COUNTIFS(Escala!$E$4:$E1000, "III", Escala!$J$4:$J1000, O$45)</f>
        <v>0</v>
      </c>
    </row>
    <row r="48" spans="11:15" ht="15.75" customHeight="1">
      <c r="K48" s="56" t="s">
        <v>46</v>
      </c>
      <c r="L48" s="57">
        <f>COUNTIFS(Escala!$E$4:$E1000, "III", Escala!$K$4:$K1000, L45)</f>
        <v>3</v>
      </c>
      <c r="M48" s="57">
        <f>COUNTIFS(Escala!$E$4:$E1000, "III", Escala!$K$4:$K1000, M45)</f>
        <v>0</v>
      </c>
      <c r="N48" s="57">
        <f>COUNTIFS(Escala!$E$4:$E1000, "III", Escala!$K$4:$K1000, N45)</f>
        <v>0</v>
      </c>
      <c r="O48" s="57">
        <f>COUNTIFS(Escala!$E$4:$E1000, "III", Escala!$K$4:$K1000, O$45)</f>
        <v>0</v>
      </c>
    </row>
    <row r="49" spans="11:15" ht="15.75" customHeight="1">
      <c r="K49" s="56" t="s">
        <v>47</v>
      </c>
      <c r="L49" s="57">
        <f>COUNTIFS(Escala!$E$4:$E1000, "III", Escala!$L$4:$L1000, L45)</f>
        <v>2</v>
      </c>
      <c r="M49" s="57">
        <f>COUNTIFS(Escala!$E$4:$E1000, "III", Escala!$L$4:$L1000, M45)</f>
        <v>1</v>
      </c>
      <c r="N49" s="57">
        <f>COUNTIFS(Escala!$E$4:$E1000, "III", Escala!$L$4:$L1000, N45)</f>
        <v>0</v>
      </c>
      <c r="O49" s="57">
        <f>COUNTIFS(Escala!$E$4:$E1000, "III", Escala!$L$4:$L1000, O$45)</f>
        <v>0</v>
      </c>
    </row>
    <row r="50" spans="11:15" ht="15.75" customHeight="1">
      <c r="K50" s="56" t="s">
        <v>48</v>
      </c>
      <c r="L50" s="57">
        <f>COUNTIFS(Escala!$E$4:$E1000, "III", Escala!$M$4:$M1000, L45)</f>
        <v>3</v>
      </c>
      <c r="M50" s="57">
        <f>COUNTIFS(Escala!$E$4:$E1000, "III", Escala!$M$4:$M1000, M45)</f>
        <v>0</v>
      </c>
      <c r="N50" s="57">
        <f>COUNTIFS(Escala!$E$4:$E1000, "III", Escala!$M$4:$M1000, N45)</f>
        <v>0</v>
      </c>
      <c r="O50" s="57">
        <f>COUNTIFS(Escala!$E$4:$E1000, "III", Escala!$M$4:$M1000, O$45)</f>
        <v>0</v>
      </c>
    </row>
    <row r="51" spans="11:15" ht="15.75" customHeight="1">
      <c r="K51" s="56" t="s">
        <v>49</v>
      </c>
      <c r="L51" s="57">
        <f>COUNTIFS(Escala!$E$4:$E1000, "III", Escala!$N$4:$N1000, L45)</f>
        <v>1</v>
      </c>
      <c r="M51" s="57">
        <f>COUNTIFS(Escala!$E$4:$E1000, "III", Escala!$N$4:$N1000, M45)</f>
        <v>1</v>
      </c>
      <c r="N51" s="57">
        <f>COUNTIFS(Escala!$E$4:$E1000, "III", Escala!$N$4:$N1000, N45)</f>
        <v>0</v>
      </c>
      <c r="O51" s="57">
        <f>COUNTIFS(Escala!$E$4:$E1000, "III", Escala!$N$4:$N1000, O$45)</f>
        <v>1</v>
      </c>
    </row>
    <row r="52" spans="11:15" ht="15.75" customHeight="1">
      <c r="K52" s="56" t="s">
        <v>50</v>
      </c>
      <c r="L52" s="57">
        <f>COUNTIFS(Escala!$E$4:$E1000, "III", Escala!$O$4:$O1000, L45)</f>
        <v>0</v>
      </c>
      <c r="M52" s="57">
        <f>COUNTIFS(Escala!$E$4:$E1000, "III", Escala!$O$4:$O1000, M45)</f>
        <v>2</v>
      </c>
      <c r="N52" s="57">
        <f>COUNTIFS(Escala!$E$4:$E1000, "III", Escala!$O$4:$O1000, N45)</f>
        <v>1</v>
      </c>
      <c r="O52" s="57">
        <f>COUNTIFS(Escala!$E$4:$E1000, "III", Escala!$O$4:$O1000, O$45)</f>
        <v>0</v>
      </c>
    </row>
    <row r="53" spans="11:15" ht="15.75" customHeight="1"/>
    <row r="54" spans="11:15" ht="15.75" customHeight="1"/>
    <row r="55" spans="11:15" ht="15.75" customHeight="1"/>
    <row r="56" spans="11:15" ht="15.75" customHeight="1"/>
    <row r="57" spans="11:15" ht="15.75" customHeight="1"/>
    <row r="58" spans="11:15" ht="15.75" customHeight="1"/>
    <row r="59" spans="11:15" ht="15.75" customHeight="1"/>
    <row r="60" spans="11:15" ht="15.75" customHeight="1"/>
    <row r="61" spans="11:15" ht="15.75" customHeight="1"/>
    <row r="62" spans="11:15" ht="15.75" customHeight="1"/>
    <row r="63" spans="11:15" ht="15.75" customHeight="1"/>
    <row r="64" spans="1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W1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Introdução</vt:lpstr>
      <vt:lpstr>Cadastro de Funcionários</vt:lpstr>
      <vt:lpstr>Escala</vt:lpstr>
      <vt:lpstr>Panorama Semanal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2026-07-27T20:00:16Z</dcterms:created>
  <dcterms:modified xsi:type="dcterms:W3CDTF">2026-07-28T18:30:41Z</dcterms:modified>
</cp:coreProperties>
</file>